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5_Pelagiske_fiskerier\"/>
    </mc:Choice>
  </mc:AlternateContent>
  <xr:revisionPtr revIDLastSave="0" documentId="13_ncr:1_{351CA1F9-608B-4ED2-9755-42BDFE94E98F}" xr6:coauthVersionLast="47" xr6:coauthVersionMax="47" xr10:uidLastSave="{00000000-0000-0000-0000-000000000000}"/>
  <bookViews>
    <workbookView xWindow="-120" yWindow="-120" windowWidth="29040" windowHeight="15840" xr2:uid="{00000000-000D-0000-FFFF-FFFF00000000}"/>
  </bookViews>
  <sheets>
    <sheet name="Pelagiske_Fiskerier" sheetId="1" r:id="rId1"/>
    <sheet name="Merknader - metodiske endringer" sheetId="10" r:id="rId2"/>
    <sheet name="Definisjoner" sheetId="11" r:id="rId3"/>
  </sheets>
  <definedNames>
    <definedName name="_xlnm.Print_Titles" localSheetId="0">Pelagiske_Fiskerier!$A:$A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1" l="1"/>
  <c r="AR45" i="1"/>
  <c r="AR43" i="1"/>
  <c r="AR38" i="1"/>
  <c r="AR36" i="1"/>
  <c r="AR70" i="1" l="1"/>
  <c r="AR66" i="1"/>
  <c r="AR69" i="1"/>
  <c r="AQ65" i="1"/>
  <c r="AQ66" i="1"/>
  <c r="AQ70" i="1"/>
  <c r="AQ36" i="1"/>
  <c r="AQ38" i="1" s="1"/>
  <c r="AQ64" i="1" s="1"/>
  <c r="AQ43" i="1"/>
  <c r="AQ59" i="1"/>
  <c r="AQ67" i="1" s="1"/>
  <c r="AP36" i="1"/>
  <c r="AP38" i="1" s="1"/>
  <c r="AP43" i="1"/>
  <c r="AP59" i="1"/>
  <c r="AP68" i="1" s="1"/>
  <c r="AP66" i="1"/>
  <c r="AP70" i="1"/>
  <c r="AR67" i="1" l="1"/>
  <c r="AR68" i="1"/>
  <c r="AR64" i="1"/>
  <c r="AQ69" i="1"/>
  <c r="AQ68" i="1"/>
  <c r="AQ45" i="1"/>
  <c r="AQ63" i="1" s="1"/>
  <c r="AP67" i="1"/>
  <c r="AP45" i="1"/>
  <c r="AP64" i="1"/>
  <c r="AP69" i="1"/>
  <c r="AO36" i="1"/>
  <c r="AO38" i="1" s="1"/>
  <c r="AO64" i="1" s="1"/>
  <c r="AO43" i="1"/>
  <c r="AO59" i="1"/>
  <c r="AO68" i="1" s="1"/>
  <c r="AO66" i="1"/>
  <c r="AO70" i="1"/>
  <c r="AR65" i="1" l="1"/>
  <c r="AR63" i="1"/>
  <c r="AP63" i="1"/>
  <c r="AP65" i="1"/>
  <c r="AO69" i="1"/>
  <c r="AO67" i="1"/>
  <c r="AO45" i="1"/>
  <c r="AN36" i="1"/>
  <c r="AN38" i="1" s="1"/>
  <c r="AN43" i="1"/>
  <c r="AN59" i="1"/>
  <c r="AN67" i="1" s="1"/>
  <c r="AN66" i="1"/>
  <c r="AN70" i="1"/>
  <c r="AO65" i="1" l="1"/>
  <c r="AO63" i="1"/>
  <c r="AN69" i="1"/>
  <c r="AN68" i="1"/>
  <c r="AN45" i="1"/>
  <c r="AN63" i="1" s="1"/>
  <c r="AN64" i="1"/>
  <c r="AM70" i="1"/>
  <c r="AM66" i="1"/>
  <c r="AM59" i="1"/>
  <c r="AM69" i="1" s="1"/>
  <c r="AM43" i="1"/>
  <c r="AM36" i="1"/>
  <c r="AM38" i="1" s="1"/>
  <c r="AN65" i="1" l="1"/>
  <c r="AM64" i="1"/>
  <c r="AM45" i="1"/>
  <c r="AM67" i="1"/>
  <c r="AM68" i="1"/>
  <c r="AL66" i="1"/>
  <c r="AL68" i="1"/>
  <c r="AL69" i="1"/>
  <c r="AL70" i="1"/>
  <c r="AL59" i="1"/>
  <c r="AL67" i="1" s="1"/>
  <c r="AL36" i="1"/>
  <c r="AL38" i="1" s="1"/>
  <c r="AL64" i="1" s="1"/>
  <c r="AL43" i="1"/>
  <c r="AM65" i="1" l="1"/>
  <c r="AM63" i="1"/>
  <c r="AL45" i="1"/>
  <c r="AK70" i="1"/>
  <c r="AK66" i="1"/>
  <c r="AK59" i="1"/>
  <c r="AK69" i="1" s="1"/>
  <c r="AK43" i="1"/>
  <c r="AK36" i="1"/>
  <c r="AK38" i="1" s="1"/>
  <c r="AL63" i="1" l="1"/>
  <c r="AL65" i="1"/>
  <c r="AK45" i="1"/>
  <c r="AK64" i="1"/>
  <c r="AK67" i="1"/>
  <c r="AK68" i="1"/>
  <c r="AJ70" i="1"/>
  <c r="AJ66" i="1"/>
  <c r="AJ59" i="1"/>
  <c r="AJ68" i="1" s="1"/>
  <c r="AJ43" i="1"/>
  <c r="AJ36" i="1"/>
  <c r="AJ38" i="1" s="1"/>
  <c r="AK65" i="1" l="1"/>
  <c r="AK63" i="1"/>
  <c r="AJ45" i="1"/>
  <c r="AJ65" i="1" s="1"/>
  <c r="AJ69" i="1"/>
  <c r="AJ67" i="1"/>
  <c r="AJ63" i="1"/>
  <c r="AJ64" i="1"/>
  <c r="AI70" i="1"/>
  <c r="AI66" i="1"/>
  <c r="AI59" i="1"/>
  <c r="AI67" i="1" s="1"/>
  <c r="AI43" i="1"/>
  <c r="AI36" i="1"/>
  <c r="AI38" i="1" s="1"/>
  <c r="AH70" i="1"/>
  <c r="AH66" i="1"/>
  <c r="AH59" i="1"/>
  <c r="AH69" i="1" s="1"/>
  <c r="AH43" i="1"/>
  <c r="AH36" i="1"/>
  <c r="AH38" i="1" s="1"/>
  <c r="AG70" i="1"/>
  <c r="AG66" i="1"/>
  <c r="AG59" i="1"/>
  <c r="AG69" i="1" s="1"/>
  <c r="AG43" i="1"/>
  <c r="AG36" i="1"/>
  <c r="AG38" i="1" s="1"/>
  <c r="AF70" i="1"/>
  <c r="AF66" i="1"/>
  <c r="AF59" i="1"/>
  <c r="AF69" i="1" s="1"/>
  <c r="AF43" i="1"/>
  <c r="AF36" i="1"/>
  <c r="AF38" i="1" s="1"/>
  <c r="Z66" i="1"/>
  <c r="AA66" i="1"/>
  <c r="AB66" i="1"/>
  <c r="AC66" i="1"/>
  <c r="AD66" i="1"/>
  <c r="AE66" i="1"/>
  <c r="Z70" i="1"/>
  <c r="AA70" i="1"/>
  <c r="AB70" i="1"/>
  <c r="AC70" i="1"/>
  <c r="AD70" i="1"/>
  <c r="AE70" i="1"/>
  <c r="Y70" i="1"/>
  <c r="Y66" i="1"/>
  <c r="AE59" i="1"/>
  <c r="AE67" i="1" s="1"/>
  <c r="AE43" i="1"/>
  <c r="AE36" i="1"/>
  <c r="AE38" i="1" s="1"/>
  <c r="AE64" i="1" s="1"/>
  <c r="B36" i="1"/>
  <c r="B38" i="1" s="1"/>
  <c r="C36" i="1"/>
  <c r="C38" i="1" s="1"/>
  <c r="D36" i="1"/>
  <c r="D38" i="1" s="1"/>
  <c r="E36" i="1"/>
  <c r="E38" i="1" s="1"/>
  <c r="F36" i="1"/>
  <c r="F38" i="1" s="1"/>
  <c r="F64" i="1" s="1"/>
  <c r="G36" i="1"/>
  <c r="G38" i="1" s="1"/>
  <c r="G64" i="1" s="1"/>
  <c r="H36" i="1"/>
  <c r="H38" i="1" s="1"/>
  <c r="H64" i="1" s="1"/>
  <c r="I36" i="1"/>
  <c r="I38" i="1" s="1"/>
  <c r="J36" i="1"/>
  <c r="J38" i="1" s="1"/>
  <c r="K36" i="1"/>
  <c r="K38" i="1" s="1"/>
  <c r="L36" i="1"/>
  <c r="L38" i="1" s="1"/>
  <c r="M36" i="1"/>
  <c r="M38" i="1" s="1"/>
  <c r="N36" i="1"/>
  <c r="N38" i="1" s="1"/>
  <c r="O36" i="1"/>
  <c r="O38" i="1" s="1"/>
  <c r="P36" i="1"/>
  <c r="Q36" i="1"/>
  <c r="Q38" i="1" s="1"/>
  <c r="R36" i="1"/>
  <c r="R38" i="1" s="1"/>
  <c r="S36" i="1"/>
  <c r="S38" i="1" s="1"/>
  <c r="T36" i="1"/>
  <c r="T38" i="1" s="1"/>
  <c r="U36" i="1"/>
  <c r="U38" i="1" s="1"/>
  <c r="V36" i="1"/>
  <c r="V38" i="1" s="1"/>
  <c r="W36" i="1"/>
  <c r="W38" i="1" s="1"/>
  <c r="X36" i="1"/>
  <c r="X38" i="1" s="1"/>
  <c r="X64" i="1" s="1"/>
  <c r="Y36" i="1"/>
  <c r="Y38" i="1" s="1"/>
  <c r="Z36" i="1"/>
  <c r="Z38" i="1" s="1"/>
  <c r="AA36" i="1"/>
  <c r="AA38" i="1" s="1"/>
  <c r="AB36" i="1"/>
  <c r="AB38" i="1" s="1"/>
  <c r="AC36" i="1"/>
  <c r="AC38" i="1" s="1"/>
  <c r="AD36" i="1"/>
  <c r="AD38" i="1" s="1"/>
  <c r="AD64" i="1" s="1"/>
  <c r="P38" i="1"/>
  <c r="P64" i="1" s="1"/>
  <c r="B59" i="1"/>
  <c r="C59" i="1"/>
  <c r="D59" i="1"/>
  <c r="E59" i="1"/>
  <c r="F59" i="1"/>
  <c r="G59" i="1"/>
  <c r="H59" i="1"/>
  <c r="I59" i="1"/>
  <c r="J59" i="1"/>
  <c r="K59" i="1"/>
  <c r="L59" i="1"/>
  <c r="M59" i="1"/>
  <c r="N59" i="1"/>
  <c r="O59" i="1"/>
  <c r="P59" i="1"/>
  <c r="Q59" i="1"/>
  <c r="R59" i="1"/>
  <c r="S59" i="1"/>
  <c r="T59" i="1"/>
  <c r="U59" i="1"/>
  <c r="V59" i="1"/>
  <c r="W59" i="1"/>
  <c r="X59" i="1"/>
  <c r="Y59" i="1"/>
  <c r="Y69" i="1" s="1"/>
  <c r="Z59" i="1"/>
  <c r="Z67" i="1" s="1"/>
  <c r="AA59" i="1"/>
  <c r="AA67" i="1" s="1"/>
  <c r="AB59" i="1"/>
  <c r="AB67" i="1" s="1"/>
  <c r="AC59" i="1"/>
  <c r="AC67" i="1" s="1"/>
  <c r="AD59" i="1"/>
  <c r="AD67" i="1" s="1"/>
  <c r="W64" i="1" l="1"/>
  <c r="W45" i="1"/>
  <c r="O64" i="1"/>
  <c r="O45" i="1"/>
  <c r="N64" i="1"/>
  <c r="N45" i="1"/>
  <c r="V64" i="1"/>
  <c r="V45" i="1"/>
  <c r="AD45" i="1"/>
  <c r="AD65" i="1" s="1"/>
  <c r="G45" i="1"/>
  <c r="F45" i="1"/>
  <c r="AI68" i="1"/>
  <c r="S64" i="1"/>
  <c r="S45" i="1"/>
  <c r="AA64" i="1"/>
  <c r="AA45" i="1"/>
  <c r="AA65" i="1" s="1"/>
  <c r="C64" i="1"/>
  <c r="C45" i="1"/>
  <c r="Z64" i="1"/>
  <c r="Z45" i="1"/>
  <c r="Z65" i="1" s="1"/>
  <c r="B45" i="1"/>
  <c r="B64" i="1"/>
  <c r="Q64" i="1"/>
  <c r="Q45" i="1"/>
  <c r="E64" i="1"/>
  <c r="E45" i="1"/>
  <c r="K64" i="1"/>
  <c r="K45" i="1"/>
  <c r="R64" i="1"/>
  <c r="R45" i="1"/>
  <c r="J64" i="1"/>
  <c r="J45" i="1"/>
  <c r="Y64" i="1"/>
  <c r="Y45" i="1"/>
  <c r="I64" i="1"/>
  <c r="I45" i="1"/>
  <c r="AC64" i="1"/>
  <c r="AC45" i="1"/>
  <c r="AC65" i="1" s="1"/>
  <c r="U64" i="1"/>
  <c r="U45" i="1"/>
  <c r="M64" i="1"/>
  <c r="M45" i="1"/>
  <c r="AB64" i="1"/>
  <c r="AB45" i="1"/>
  <c r="AB65" i="1" s="1"/>
  <c r="T64" i="1"/>
  <c r="T45" i="1"/>
  <c r="L64" i="1"/>
  <c r="L45" i="1"/>
  <c r="D64" i="1"/>
  <c r="D45" i="1"/>
  <c r="X45" i="1"/>
  <c r="P45" i="1"/>
  <c r="H45" i="1"/>
  <c r="AI45" i="1"/>
  <c r="AI64" i="1"/>
  <c r="AI69" i="1"/>
  <c r="Y67" i="1"/>
  <c r="Y68" i="1"/>
  <c r="AE69" i="1"/>
  <c r="AD69" i="1"/>
  <c r="AC69" i="1"/>
  <c r="AB69" i="1"/>
  <c r="AA69" i="1"/>
  <c r="Z69" i="1"/>
  <c r="AE68" i="1"/>
  <c r="AD68" i="1"/>
  <c r="AC68" i="1"/>
  <c r="AB68" i="1"/>
  <c r="AA68" i="1"/>
  <c r="Z68" i="1"/>
  <c r="AH67" i="1"/>
  <c r="AH68" i="1"/>
  <c r="AH64" i="1"/>
  <c r="AH45" i="1"/>
  <c r="AG45" i="1"/>
  <c r="AG64" i="1"/>
  <c r="AG68" i="1"/>
  <c r="AG67" i="1"/>
  <c r="AF45" i="1"/>
  <c r="AF64" i="1"/>
  <c r="AF68" i="1"/>
  <c r="AF67" i="1"/>
  <c r="AE45" i="1"/>
  <c r="AB63" i="1" l="1"/>
  <c r="AD63" i="1"/>
  <c r="AC63" i="1"/>
  <c r="Z63" i="1"/>
  <c r="AA63" i="1"/>
  <c r="Y65" i="1"/>
  <c r="Y63" i="1"/>
  <c r="AI63" i="1"/>
  <c r="AI65" i="1"/>
  <c r="AE63" i="1"/>
  <c r="AE65" i="1"/>
  <c r="AH63" i="1"/>
  <c r="AH65" i="1"/>
  <c r="AG65" i="1"/>
  <c r="AG63" i="1"/>
  <c r="AF65" i="1"/>
  <c r="AF63" i="1"/>
</calcChain>
</file>

<file path=xl/sharedStrings.xml><?xml version="1.0" encoding="utf-8"?>
<sst xmlns="http://schemas.openxmlformats.org/spreadsheetml/2006/main" count="189" uniqueCount="139">
  <si>
    <t>Nettofinansposter er differansen mellom finansinntekter (kostnadsreduserende driftstilskudd/likviditetstilskudd, rentesubsidier/kontraheringstilskudd, diverse finansinntekter) og diverse finanskostnader.</t>
  </si>
  <si>
    <t>Antall fartøy i utvalg er antall fartøy som resultatene i lønnsomhetsundersøkelsen er basert på. Se "Merknader - metodiske endringer" vedrørende endring i utvalgsmetode.</t>
  </si>
  <si>
    <t>År:</t>
  </si>
  <si>
    <t>Driftskostnader:</t>
  </si>
  <si>
    <t>Drivstoff</t>
  </si>
  <si>
    <t>Produktavgift</t>
  </si>
  <si>
    <t>Strukturavgift</t>
  </si>
  <si>
    <t>Agn, is, salt og emballasje</t>
  </si>
  <si>
    <t>Sosiale kostnader</t>
  </si>
  <si>
    <t>Forsikring fartøy</t>
  </si>
  <si>
    <t>Vedlikehold fartøy</t>
  </si>
  <si>
    <t>Arbeidsgodtgjørelse til mannskap</t>
  </si>
  <si>
    <t>Rentesub./kontraheringstilsk.</t>
  </si>
  <si>
    <t>Netto finansposter</t>
  </si>
  <si>
    <t>Antall fartøy i utvalg</t>
  </si>
  <si>
    <t>Lønnsomhetsundersøkelse for fiskeflåten</t>
  </si>
  <si>
    <t>Tidsserie:</t>
  </si>
  <si>
    <t>Driftsmargin</t>
  </si>
  <si>
    <t>Endringer i populasjonen</t>
  </si>
  <si>
    <t>Ny utvalgsplan og estimeringsmetode</t>
  </si>
  <si>
    <t>Rentesubsidier/Kontraheringstilskudd</t>
  </si>
  <si>
    <t>Definisjoner</t>
  </si>
  <si>
    <t>Veid gjennomsnitt per fartøy - som vekter har en benyttet antall fartøy i massen</t>
  </si>
  <si>
    <t>Driftsinntekter</t>
  </si>
  <si>
    <t>Agn, is salt og emballasje</t>
  </si>
  <si>
    <t>Vedlikehold/nyanskaffelse redskap</t>
  </si>
  <si>
    <t>Driftsresultat</t>
  </si>
  <si>
    <t>Ordinært resultat før skatt</t>
  </si>
  <si>
    <t>Her inngår kostnader til agn, konservering av fisk og emballasje.</t>
  </si>
  <si>
    <t>Driftsresultatet er resultatet av driftsaktivitetene til fartøyet; differansen mellom driftsinntektene og sum driftskostnader.</t>
  </si>
  <si>
    <t>Dette nøkkeltallet viser hvor mye som tjenes på hver 100 kr solgt (Driftsresultat*100%/Driftsinntekter).</t>
  </si>
  <si>
    <t>Her inngår rentekostnader i tillegg til andre finanskostnader (inkl. tap på fordringer og gjeld i utenlandsk valuta som følge av valutakursendringer).</t>
  </si>
  <si>
    <t>Ordinært resultat før skatt er driftsresultatet tillagt netto finansposter. Denne resultatstørrelsen tar hensyn til bedriftens finansiering, og gir dermed et bilde av den ordinære inntjeningen i året.</t>
  </si>
  <si>
    <t>Endringer i metode/underliggende forutsetninger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</si>
  <si>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</si>
  <si>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</si>
  <si>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</si>
  <si>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</si>
  <si>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</si>
  <si>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1980-2001</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</si>
  <si>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</si>
  <si>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</si>
  <si>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Driftsmargin (%)</t>
  </si>
  <si>
    <t>Veid gjennomsnitt per fartøy</t>
  </si>
  <si>
    <t>Vedlikehold/nyanskaffelser redskap</t>
  </si>
  <si>
    <t>Kontrollavgift</t>
  </si>
  <si>
    <t>Sum omløpsmidler</t>
  </si>
  <si>
    <t>Sum eiendeler</t>
  </si>
  <si>
    <t>Langsiktig gjeld</t>
  </si>
  <si>
    <t>Kortsiktig gjeld</t>
  </si>
  <si>
    <t>Sum egenkapital og gjeld</t>
  </si>
  <si>
    <t>Balansestørrelser:</t>
  </si>
  <si>
    <t>Totalkapitalrentabilitet (%)</t>
  </si>
  <si>
    <t>Pensjonstrekk</t>
  </si>
  <si>
    <t>Egenkapital</t>
  </si>
  <si>
    <t>Antall fartøy i populasjon</t>
  </si>
  <si>
    <t>Avskrivning fartøy</t>
  </si>
  <si>
    <t>Avskrivning fisketillatelser</t>
  </si>
  <si>
    <t>Fiskefartøy</t>
  </si>
  <si>
    <t>Fisketillatelser</t>
  </si>
  <si>
    <t>Antall driftsdøgn</t>
  </si>
  <si>
    <t>Bedriftsøkonomisk perspektiv</t>
  </si>
  <si>
    <t>Endring fra samfunnsøkonomisk perspektiv til bedriftsøkonomisk perspektiv</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</si>
  <si>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</si>
  <si>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</si>
  <si>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</si>
  <si>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Avskrivninger fisketillatelser</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</si>
  <si>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</si>
  <si>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</si>
  <si>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</si>
  <si>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</si>
  <si>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</si>
  <si>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</si>
  <si>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</si>
  <si>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</si>
  <si>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Kostnader til proviant</t>
  </si>
  <si>
    <t>Andre forsikringer</t>
  </si>
  <si>
    <t>Andre kostnader</t>
  </si>
  <si>
    <t>Finansinntekter</t>
  </si>
  <si>
    <t>Finanskostnader</t>
  </si>
  <si>
    <t>Andre anleggsmidler</t>
  </si>
  <si>
    <t>Sum anleggsmidler</t>
  </si>
  <si>
    <t>Pelagiske fiskerier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</si>
  <si>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</si>
  <si>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</si>
  <si>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</si>
  <si>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</si>
  <si>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fartøy i populasjon. Kriteriene for fastsettelse av populasjonen er endret over tid, se "Merknader - metodiske endringer" vedrørende endringer i populasjonen.</t>
  </si>
  <si>
    <t xml:space="preserve">Lønnsomhetsundersøkelse for fiskeflåten </t>
  </si>
  <si>
    <t>Lønnsomhetsundersøkelse for fiskeflåten - Pelagiske fiskerier</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</si>
  <si>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</si>
  <si>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</si>
  <si>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</si>
  <si>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</si>
  <si>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</si>
  <si>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</si>
  <si>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</si>
  <si>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</si>
  <si>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</si>
  <si>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</si>
  <si>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</si>
  <si>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</si>
  <si>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</si>
  <si>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</si>
  <si>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</si>
  <si>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</si>
  <si>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Balansestørrelser (kr):</t>
  </si>
  <si>
    <t xml:space="preserve">Totalkapitalrentabilitet gir uttrykk for avkastningen til totalkapitalen i virksomheten (("Ordinært resultat før skatt"+"Finanskostnader")*100%/Totalkapital). Totalkapitalen er lik "Sum eiendeler". </t>
  </si>
  <si>
    <t>Sum driftskostnader</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</si>
  <si>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</si>
  <si>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</si>
  <si>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</si>
  <si>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</si>
  <si>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</si>
  <si>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</si>
  <si>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</si>
  <si>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</si>
  <si>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</si>
  <si>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</si>
  <si>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</si>
  <si>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</si>
  <si>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</si>
  <si>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</si>
  <si>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</si>
  <si>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</si>
  <si>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</si>
  <si>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</si>
  <si>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1980-</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</si>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</sst>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Red]\-#,##0.0"/>
    <numFmt numFmtId="167" formatCode="###,###,##0;[Red]\-###,###,##0"/>
  </numFmts>
  <fonts count="23" x14ac:knownFonts="1">
    <font>
      <sz val="10"/>
      <name val="Arial"/>
    </font>
    <font>
      <sz val="10"/>
      <name val="Arial"/>
      <family val="2"/>
    </font>
    <font>
      <sz val="10"/>
      <name val="Arial"/>
      <family val="2"/>
    </font>
    <font>
      <sz val="10"/>
      <color theme="1"/>
      <name val="Arial"/>
      <family val="2"/>
    </font>
    <font>
      <sz val="16"/>
      <color rgb="FF14406B"/>
      <name val="Arial"/>
      <family val="2"/>
    </font>
    <font>
      <sz val="8"/>
      <name val="Arial"/>
      <family val="2"/>
    </font>
    <font>
      <sz val="14"/>
      <color rgb="FF14406B"/>
      <name val="Arial"/>
      <family val="2"/>
    </font>
    <font>
      <sz val="14"/>
      <name val="Arial"/>
      <family val="2"/>
    </font>
    <font>
      <sz val="9"/>
      <name val="Arial"/>
      <family val="2"/>
    </font>
    <font>
      <b/>
      <sz val="10"/>
      <name val="Arial"/>
      <family val="2"/>
    </font>
    <font>
      <b/>
      <sz val="9"/>
      <color theme="0"/>
      <name val="Arial"/>
      <family val="2"/>
    </font>
    <font>
      <b/>
      <sz val="9"/>
      <name val="Arial"/>
      <family val="2"/>
    </font>
    <font>
      <sz val="11"/>
      <color rgb="FF14406B"/>
      <name val="Arial"/>
      <family val="2"/>
    </font>
    <font>
      <sz val="9"/>
      <color rgb="FFFF0000"/>
      <name val="Arial"/>
      <family val="2"/>
    </font>
    <font>
      <b/>
      <sz val="9"/>
      <color theme="1"/>
      <name val="Arial"/>
      <family val="2"/>
    </font>
    <font>
      <b/>
      <sz val="14"/>
      <name val="Arial"/>
      <family val="2"/>
    </font>
    <font>
      <u/>
      <sz val="10"/>
      <name val="Arial"/>
      <family val="2"/>
    </font>
    <font>
      <b/>
      <sz val="10"/>
      <color theme="1"/>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2" fillId="0" borderId="0"/>
  </cellStyleXfs>
  <cellXfs count="104">
    <xf numFmtId="0" fontId="0" fillId="0" borderId="0" xfId="0"/>
    <xf numFmtId="0" fontId="4" fillId="0" borderId="0" xfId="0" applyFont="1"/>
    <xf numFmtId="0" fontId="5" fillId="0" borderId="0" xfId="0" applyFont="1"/>
    <xf numFmtId="0" fontId="1" fillId="0" borderId="0" xfId="0" applyFont="1"/>
    <xf numFmtId="0" fontId="6" fillId="0" borderId="0" xfId="0" applyFont="1" applyAlignment="1"/>
    <xf numFmtId="0" fontId="7" fillId="0" borderId="0" xfId="0" applyFont="1"/>
    <xf numFmtId="0" fontId="8" fillId="0" borderId="0" xfId="0" applyFont="1"/>
    <xf numFmtId="0" fontId="8" fillId="0" borderId="0" xfId="0" applyFont="1" applyAlignment="1">
      <alignment vertical="center"/>
    </xf>
    <xf numFmtId="0" fontId="9" fillId="0" borderId="0" xfId="0" applyFont="1" applyAlignment="1">
      <alignment wrapText="1"/>
    </xf>
    <xf numFmtId="0" fontId="10" fillId="2" borderId="1" xfId="0" applyFont="1" applyFill="1" applyBorder="1"/>
    <xf numFmtId="1" fontId="11" fillId="0" borderId="0" xfId="0" applyNumberFormat="1" applyFont="1" applyAlignment="1">
      <alignment horizontal="right"/>
    </xf>
    <xf numFmtId="1" fontId="12" fillId="0" borderId="0" xfId="1" applyNumberFormat="1" applyFont="1" applyAlignment="1">
      <alignment horizontal="left" vertical="center"/>
    </xf>
    <xf numFmtId="0" fontId="11" fillId="0" borderId="0" xfId="0" applyFont="1" applyFill="1" applyBorder="1"/>
    <xf numFmtId="1" fontId="11" fillId="0" borderId="0" xfId="0" applyNumberFormat="1" applyFont="1" applyFill="1" applyAlignment="1">
      <alignment horizontal="right"/>
    </xf>
    <xf numFmtId="0" fontId="11" fillId="0" borderId="0" xfId="1" applyFont="1" applyAlignment="1">
      <alignment vertical="center"/>
    </xf>
    <xf numFmtId="3" fontId="11" fillId="0" borderId="0" xfId="0" applyNumberFormat="1" applyFont="1"/>
    <xf numFmtId="3" fontId="11" fillId="0" borderId="0" xfId="0" applyNumberFormat="1" applyFont="1" applyAlignment="1">
      <alignment vertical="top"/>
    </xf>
    <xf numFmtId="0" fontId="11" fillId="0" borderId="0" xfId="0" applyFont="1"/>
    <xf numFmtId="3" fontId="8" fillId="0" borderId="0" xfId="0" applyNumberFormat="1" applyFont="1"/>
    <xf numFmtId="165" fontId="8" fillId="0" borderId="0" xfId="0" applyNumberFormat="1" applyFont="1"/>
    <xf numFmtId="3" fontId="13" fillId="0" borderId="0" xfId="0" applyNumberFormat="1" applyFont="1"/>
    <xf numFmtId="3" fontId="11" fillId="0" borderId="1" xfId="0" applyNumberFormat="1" applyFont="1" applyBorder="1"/>
    <xf numFmtId="167" fontId="11" fillId="0" borderId="0" xfId="0" applyNumberFormat="1" applyFont="1"/>
    <xf numFmtId="167" fontId="8" fillId="0" borderId="0" xfId="0" applyNumberFormat="1" applyFont="1"/>
    <xf numFmtId="167" fontId="11" fillId="0" borderId="0" xfId="2" applyNumberFormat="1" applyFont="1"/>
    <xf numFmtId="0" fontId="12" fillId="0" borderId="0" xfId="0" applyFont="1" applyBorder="1"/>
    <xf numFmtId="3" fontId="11" fillId="0" borderId="0" xfId="0" applyNumberFormat="1" applyFont="1" applyBorder="1"/>
    <xf numFmtId="0" fontId="12" fillId="0" borderId="0" xfId="0" applyFont="1"/>
    <xf numFmtId="166" fontId="8" fillId="0" borderId="0" xfId="0" applyNumberFormat="1" applyFont="1"/>
    <xf numFmtId="166" fontId="8" fillId="0" borderId="0" xfId="0" applyNumberFormat="1" applyFont="1" applyAlignment="1">
      <alignment horizontal="right"/>
    </xf>
    <xf numFmtId="1" fontId="11" fillId="0" borderId="0" xfId="2" applyNumberFormat="1" applyFont="1"/>
    <xf numFmtId="1" fontId="11" fillId="0" borderId="0" xfId="0" applyNumberFormat="1" applyFont="1"/>
    <xf numFmtId="3" fontId="14" fillId="0" borderId="0" xfId="0" applyNumberFormat="1" applyFont="1" applyAlignment="1">
      <alignment vertical="top"/>
    </xf>
    <xf numFmtId="3" fontId="11" fillId="0" borderId="0" xfId="0" applyNumberFormat="1" applyFont="1" applyAlignment="1">
      <alignment horizontal="right"/>
    </xf>
    <xf numFmtId="0" fontId="11" fillId="2" borderId="0" xfId="0" applyFont="1" applyFill="1" applyBorder="1"/>
    <xf numFmtId="0" fontId="15" fillId="0" borderId="0" xfId="0" applyFont="1"/>
    <xf numFmtId="0" fontId="12" fillId="0" borderId="0" xfId="1" applyFont="1"/>
    <xf numFmtId="0" fontId="1" fillId="0" borderId="0" xfId="1" applyFont="1"/>
    <xf numFmtId="0" fontId="9" fillId="0" borderId="0" xfId="1" applyFont="1"/>
    <xf numFmtId="0" fontId="9" fillId="0" borderId="2" xfId="1" applyFont="1" applyBorder="1" applyAlignment="1">
      <alignment vertical="top"/>
    </xf>
    <xf numFmtId="0" fontId="1" fillId="0" borderId="6" xfId="1" applyFont="1" applyBorder="1" applyAlignment="1">
      <alignment vertical="top" wrapText="1"/>
    </xf>
    <xf numFmtId="0" fontId="9" fillId="0" borderId="3" xfId="1" applyFont="1" applyBorder="1" applyAlignment="1">
      <alignment horizontal="right" vertical="top"/>
    </xf>
    <xf numFmtId="0" fontId="1" fillId="0" borderId="7" xfId="1" applyFont="1" applyBorder="1" applyAlignment="1">
      <alignment vertical="top"/>
    </xf>
    <xf numFmtId="1" fontId="9" fillId="0" borderId="3" xfId="1" applyNumberFormat="1" applyFont="1" applyBorder="1" applyAlignment="1">
      <alignment vertical="top"/>
    </xf>
    <xf numFmtId="0" fontId="1" fillId="0" borderId="0" xfId="1" applyFont="1" applyAlignment="1">
      <alignment wrapText="1"/>
    </xf>
    <xf numFmtId="0" fontId="1" fillId="0" borderId="7" xfId="1" applyFont="1" applyBorder="1" applyAlignment="1">
      <alignment vertical="top" wrapText="1"/>
    </xf>
    <xf numFmtId="0" fontId="9" fillId="0" borderId="3" xfId="1" applyFont="1" applyBorder="1" applyAlignment="1">
      <alignment vertical="top"/>
    </xf>
    <xf numFmtId="0" fontId="1" fillId="0" borderId="0" xfId="3" applyFont="1"/>
    <xf numFmtId="0" fontId="9" fillId="0" borderId="3" xfId="1" applyFont="1" applyFill="1" applyBorder="1" applyAlignment="1">
      <alignment vertical="top"/>
    </xf>
    <xf numFmtId="0" fontId="17" fillId="0" borderId="17" xfId="1" applyFont="1" applyBorder="1" applyAlignment="1">
      <alignment vertical="top"/>
    </xf>
    <xf numFmtId="0" fontId="3" fillId="0" borderId="7" xfId="1" applyFont="1" applyBorder="1" applyAlignment="1">
      <alignment vertical="top"/>
    </xf>
    <xf numFmtId="0" fontId="9" fillId="0" borderId="16" xfId="1" applyFont="1" applyBorder="1" applyAlignment="1">
      <alignment vertical="top"/>
    </xf>
    <xf numFmtId="0" fontId="3" fillId="0" borderId="8" xfId="1" applyFont="1" applyBorder="1" applyAlignment="1">
      <alignment vertical="top"/>
    </xf>
    <xf numFmtId="0" fontId="4" fillId="0" borderId="0" xfId="1" applyFont="1"/>
    <xf numFmtId="0" fontId="7" fillId="0" borderId="0" xfId="1" applyFont="1"/>
    <xf numFmtId="0" fontId="17" fillId="0" borderId="2" xfId="1" applyFont="1" applyBorder="1" applyAlignment="1">
      <alignment vertical="top"/>
    </xf>
    <xf numFmtId="0" fontId="17" fillId="0" borderId="3" xfId="1" applyFont="1" applyBorder="1" applyAlignment="1">
      <alignment vertical="top"/>
    </xf>
    <xf numFmtId="0" fontId="17" fillId="0" borderId="4" xfId="1" applyFont="1" applyBorder="1" applyAlignment="1">
      <alignment vertical="top"/>
    </xf>
    <xf numFmtId="0" fontId="18" fillId="0" borderId="0" xfId="1" applyFont="1"/>
    <xf numFmtId="0" fontId="19" fillId="0" borderId="4" xfId="1" applyFont="1" applyBorder="1" applyAlignment="1">
      <alignment vertical="top"/>
    </xf>
    <xf numFmtId="166" fontId="17" fillId="0" borderId="3" xfId="1" applyNumberFormat="1" applyFont="1" applyBorder="1" applyAlignment="1">
      <alignment vertical="top"/>
    </xf>
    <xf numFmtId="0" fontId="3" fillId="0" borderId="3" xfId="1" applyFont="1" applyBorder="1" applyAlignment="1">
      <alignment vertical="top"/>
    </xf>
    <xf numFmtId="0" fontId="17" fillId="0" borderId="5" xfId="1" applyFont="1" applyBorder="1" applyAlignment="1">
      <alignment vertical="top"/>
    </xf>
    <xf numFmtId="0" fontId="16" fillId="0" borderId="0" xfId="1" applyFont="1"/>
    <xf numFmtId="0" fontId="21" fillId="0" borderId="0" xfId="0" applyFont="1" applyAlignment="1">
      <alignment horizontal="left"/>
    </xf>
    <xf numFmtId="0" fontId="1" fillId="0" borderId="0" xfId="1"/>
    <xf numFmtId="0" fontId="1" fillId="0" borderId="0" xfId="1" applyAlignment="1">
      <alignment wrapText="1"/>
    </xf>
    <xf numFmtId="3" fontId="5" fillId="0" borderId="0" xfId="0" applyNumberFormat="1" applyFont="1"/>
    <xf numFmtId="0" fontId="8" fillId="0" borderId="0" xfId="0" applyFont="1" applyBorder="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6" xfId="1" applyFont="1" applyBorder="1" applyAlignment="1">
      <alignment vertical="top" wrapText="1"/>
    </xf>
    <xf numFmtId="0" fontId="1" fillId="0" borderId="9" xfId="1" applyFont="1" applyBorder="1" applyAlignment="1">
      <alignment vertical="top" wrapText="1"/>
    </xf>
    <xf numFmtId="0" fontId="1" fillId="0" borderId="7" xfId="1" applyFont="1" applyBorder="1" applyAlignment="1">
      <alignment vertical="top" wrapText="1"/>
    </xf>
    <xf numFmtId="0" fontId="1" fillId="0" borderId="10" xfId="1" applyFont="1" applyBorder="1" applyAlignment="1">
      <alignment vertical="top" wrapText="1"/>
    </xf>
    <xf numFmtId="0" fontId="1" fillId="0" borderId="7" xfId="1" applyBorder="1" applyAlignment="1">
      <alignment vertical="top" wrapText="1"/>
    </xf>
    <xf numFmtId="0" fontId="1" fillId="0" borderId="10"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8"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3" fillId="0" borderId="14" xfId="1" applyFont="1" applyBorder="1" applyAlignment="1" applyProtection="1">
      <alignment horizontal="left" vertical="top" wrapText="1"/>
      <protection locked="0"/>
    </xf>
    <xf numFmtId="0" fontId="3" fillId="0" borderId="1" xfId="1" applyFont="1" applyBorder="1" applyAlignment="1" applyProtection="1">
      <alignment horizontal="left" vertical="top" wrapText="1"/>
      <protection locked="0"/>
    </xf>
    <xf numFmtId="0" fontId="3" fillId="0" borderId="15" xfId="1" applyFont="1" applyBorder="1" applyAlignment="1" applyProtection="1">
      <alignment horizontal="left" vertical="top" wrapText="1"/>
      <protection locked="0"/>
    </xf>
    <xf numFmtId="0" fontId="3" fillId="0" borderId="7" xfId="1" applyFont="1" applyBorder="1" applyAlignment="1">
      <alignment vertical="top" wrapText="1"/>
    </xf>
    <xf numFmtId="0" fontId="3" fillId="0" borderId="10" xfId="1" applyFont="1" applyBorder="1" applyAlignment="1">
      <alignment vertical="top" wrapText="1"/>
    </xf>
    <xf numFmtId="0" fontId="1" fillId="0" borderId="6" xfId="1" applyBorder="1" applyAlignment="1">
      <alignment vertical="top" wrapText="1"/>
    </xf>
    <xf numFmtId="0" fontId="1" fillId="0" borderId="9"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4">
    <cellStyle name="Komma" xfId="2" builtinId="3"/>
    <cellStyle name="Normal" xfId="0" builtinId="0"/>
    <cellStyle name="Normal 2" xfId="1" xr:uid="{00000000-0005-0000-0000-000002000000}"/>
    <cellStyle name="Normal 3" xfId="3" xr:uid="{00000000-0005-0000-0000-000003000000}"/>
  </cellStyles>
  <dxfs count="0"/>
  <tableStyles count="0" defaultTableStyle="TableStyleMedium9" defaultPivotStyle="PivotStyleLight16"/>
  <colors>
    <mruColors>
      <color rgb="FF14406B"/>
      <color rgb="FF0033A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76"/>
  <sheetViews>
    <sheetView showZeros="0"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2.75" x14ac:dyDescent="0.2"/>
  <cols>
    <col min="1" max="1" width="62.7109375" style="2" customWidth="1"/>
    <col min="2" max="19" width="11.42578125" style="2" bestFit="1" customWidth="1"/>
    <col min="20" max="28" width="12.7109375" style="2" bestFit="1" customWidth="1"/>
    <col min="29" max="29" width="12.7109375" style="3" bestFit="1" customWidth="1"/>
    <col min="30" max="34" width="12.7109375" style="2" bestFit="1" customWidth="1"/>
    <col min="35" max="36" width="12.7109375" style="2" customWidth="1"/>
    <col min="37" max="37" width="14" style="2" bestFit="1" customWidth="1"/>
    <col min="38" max="44" width="14.5703125" style="2" customWidth="1"/>
    <col min="45" max="16384" width="9.140625" style="2"/>
  </cols>
  <sheetData>
    <row r="1" spans="1:44" ht="20.25" x14ac:dyDescent="0.3">
      <c r="A1" s="1" t="s">
        <v>88</v>
      </c>
    </row>
    <row r="3" spans="1:44" s="5" customFormat="1" ht="18" x14ac:dyDescent="0.25">
      <c r="A3" s="4" t="s">
        <v>82</v>
      </c>
    </row>
    <row r="4" spans="1:44" s="5" customFormat="1" ht="18" x14ac:dyDescent="0.25">
      <c r="A4" s="64" t="s">
        <v>132</v>
      </c>
    </row>
    <row r="5" spans="1:44" ht="11.25" customHeight="1" x14ac:dyDescent="0.2"/>
    <row r="6" spans="1:44" x14ac:dyDescent="0.2">
      <c r="A6" s="6" t="s">
        <v>61</v>
      </c>
    </row>
    <row r="7" spans="1:44" s="3" customFormat="1" x14ac:dyDescent="0.2">
      <c r="A7" s="6" t="s">
        <v>43</v>
      </c>
    </row>
    <row r="8" spans="1:44" x14ac:dyDescent="0.2">
      <c r="A8" s="6" t="s">
        <v>137</v>
      </c>
      <c r="B8" s="3"/>
      <c r="C8" s="3"/>
      <c r="D8" s="3"/>
      <c r="E8" s="3"/>
      <c r="F8" s="3"/>
      <c r="G8" s="3"/>
      <c r="H8" s="3"/>
      <c r="I8" s="3"/>
      <c r="J8" s="3"/>
      <c r="K8" s="3"/>
      <c r="L8" s="3"/>
      <c r="M8" s="3"/>
      <c r="N8" s="3"/>
      <c r="O8" s="3"/>
      <c r="P8" s="3"/>
      <c r="Q8" s="3"/>
      <c r="R8" s="3"/>
      <c r="S8" s="3"/>
      <c r="T8" s="3"/>
      <c r="U8" s="3"/>
      <c r="V8" s="3"/>
      <c r="W8" s="3"/>
      <c r="X8" s="3"/>
      <c r="Y8" s="3"/>
      <c r="Z8" s="3"/>
    </row>
    <row r="9" spans="1:44" x14ac:dyDescent="0.2">
      <c r="A9" s="7" t="s">
        <v>138</v>
      </c>
      <c r="B9" s="3"/>
      <c r="C9" s="3"/>
      <c r="D9" s="3"/>
      <c r="E9" s="3"/>
      <c r="F9" s="3"/>
      <c r="G9" s="3"/>
      <c r="H9" s="3"/>
      <c r="I9" s="3"/>
      <c r="J9" s="3"/>
      <c r="K9" s="3"/>
      <c r="L9" s="3"/>
      <c r="M9" s="3"/>
      <c r="N9" s="3"/>
      <c r="O9" s="3"/>
      <c r="P9" s="3"/>
      <c r="Q9" s="3"/>
      <c r="R9" s="3"/>
      <c r="S9" s="3"/>
      <c r="T9" s="3"/>
      <c r="U9" s="3"/>
      <c r="V9" s="3"/>
      <c r="W9" s="3"/>
      <c r="X9" s="3"/>
      <c r="Y9" s="3"/>
      <c r="Z9" s="3"/>
    </row>
    <row r="10" spans="1:44" ht="39.75" customHeight="1" x14ac:dyDescent="0.2">
      <c r="A10" s="8" t="s">
        <v>104</v>
      </c>
      <c r="B10" s="3"/>
      <c r="C10" s="3"/>
      <c r="D10" s="3"/>
      <c r="E10" s="3"/>
      <c r="F10" s="3"/>
      <c r="G10" s="3"/>
      <c r="H10" s="3"/>
      <c r="I10" s="3"/>
      <c r="J10" s="3"/>
      <c r="K10" s="3"/>
      <c r="L10" s="3"/>
      <c r="M10" s="3"/>
      <c r="N10" s="3"/>
      <c r="O10" s="3"/>
      <c r="P10" s="3"/>
      <c r="Q10" s="3"/>
      <c r="R10" s="3"/>
      <c r="S10" s="3"/>
      <c r="T10" s="3"/>
      <c r="U10" s="3"/>
      <c r="V10" s="3"/>
      <c r="W10" s="3"/>
      <c r="X10" s="3"/>
      <c r="Y10" s="3"/>
      <c r="Z10" s="3"/>
    </row>
    <row r="11" spans="1:44" ht="11.2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row>
    <row r="12" spans="1:44" s="10" customFormat="1" ht="13.5" customHeight="1" x14ac:dyDescent="0.2">
      <c r="A12" s="9" t="s">
        <v>2</v>
      </c>
      <c r="B12" s="9">
        <v>1980</v>
      </c>
      <c r="C12" s="9">
        <v>1981</v>
      </c>
      <c r="D12" s="9">
        <v>1982</v>
      </c>
      <c r="E12" s="9">
        <v>1983</v>
      </c>
      <c r="F12" s="9">
        <v>1984</v>
      </c>
      <c r="G12" s="9">
        <v>1985</v>
      </c>
      <c r="H12" s="9">
        <v>1986</v>
      </c>
      <c r="I12" s="9">
        <v>1987</v>
      </c>
      <c r="J12" s="9">
        <v>1988</v>
      </c>
      <c r="K12" s="9">
        <v>1989</v>
      </c>
      <c r="L12" s="9">
        <v>1990</v>
      </c>
      <c r="M12" s="9">
        <v>1991</v>
      </c>
      <c r="N12" s="9">
        <v>1992</v>
      </c>
      <c r="O12" s="9">
        <v>1993</v>
      </c>
      <c r="P12" s="9">
        <v>1994</v>
      </c>
      <c r="Q12" s="9">
        <v>1995</v>
      </c>
      <c r="R12" s="9">
        <v>1996</v>
      </c>
      <c r="S12" s="9">
        <v>1997</v>
      </c>
      <c r="T12" s="9">
        <v>1998</v>
      </c>
      <c r="U12" s="9">
        <v>1999</v>
      </c>
      <c r="V12" s="9">
        <v>2000</v>
      </c>
      <c r="W12" s="9">
        <v>2001</v>
      </c>
      <c r="X12" s="9">
        <v>2002</v>
      </c>
      <c r="Y12" s="9">
        <v>2003</v>
      </c>
      <c r="Z12" s="9">
        <v>2004</v>
      </c>
      <c r="AA12" s="9">
        <v>2005</v>
      </c>
      <c r="AB12" s="9">
        <v>2006</v>
      </c>
      <c r="AC12" s="9">
        <v>2007</v>
      </c>
      <c r="AD12" s="9">
        <v>2008</v>
      </c>
      <c r="AE12" s="9">
        <v>2009</v>
      </c>
      <c r="AF12" s="9">
        <v>2010</v>
      </c>
      <c r="AG12" s="9">
        <v>2011</v>
      </c>
      <c r="AH12" s="9">
        <v>2012</v>
      </c>
      <c r="AI12" s="9">
        <v>2013</v>
      </c>
      <c r="AJ12" s="9">
        <v>2014</v>
      </c>
      <c r="AK12" s="9">
        <v>2015</v>
      </c>
      <c r="AL12" s="9">
        <v>2016</v>
      </c>
      <c r="AM12" s="9">
        <v>2017</v>
      </c>
      <c r="AN12" s="9">
        <v>2018</v>
      </c>
      <c r="AO12" s="9">
        <v>2019</v>
      </c>
      <c r="AP12" s="9">
        <v>2020</v>
      </c>
      <c r="AQ12" s="9">
        <v>2021</v>
      </c>
      <c r="AR12" s="9">
        <v>2022</v>
      </c>
    </row>
    <row r="13" spans="1:44" s="13" customFormat="1" ht="15" customHeight="1" x14ac:dyDescent="0.2">
      <c r="A13" s="11" t="s">
        <v>105</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44" s="6" customFormat="1" ht="12.75" customHeight="1" x14ac:dyDescent="0.2">
      <c r="A14" s="14" t="s">
        <v>23</v>
      </c>
      <c r="B14" s="15">
        <v>2449183.6587500004</v>
      </c>
      <c r="C14" s="15">
        <v>2895427.2313725487</v>
      </c>
      <c r="D14" s="15">
        <v>2904436.1444444442</v>
      </c>
      <c r="E14" s="15">
        <v>3243759.1165191741</v>
      </c>
      <c r="F14" s="15">
        <v>3040343.1429378535</v>
      </c>
      <c r="G14" s="15">
        <v>3424023.9309904152</v>
      </c>
      <c r="H14" s="15">
        <v>3288514.7281967215</v>
      </c>
      <c r="I14" s="15">
        <v>3531535.4154385966</v>
      </c>
      <c r="J14" s="15">
        <v>4012082.0733333332</v>
      </c>
      <c r="K14" s="15">
        <v>4237967.8777027028</v>
      </c>
      <c r="L14" s="15">
        <v>3827895.4559748434</v>
      </c>
      <c r="M14" s="15">
        <v>4521632.5962025309</v>
      </c>
      <c r="N14" s="15">
        <v>4955364.0937106917</v>
      </c>
      <c r="O14" s="15">
        <v>7638052.5953051643</v>
      </c>
      <c r="P14" s="15">
        <v>7191149.7181818178</v>
      </c>
      <c r="Q14" s="15">
        <v>8628976.9289795905</v>
      </c>
      <c r="R14" s="15">
        <v>9721364.9588850159</v>
      </c>
      <c r="S14" s="15">
        <v>9646791.7325301208</v>
      </c>
      <c r="T14" s="15">
        <v>11867949.533582101</v>
      </c>
      <c r="U14" s="15">
        <v>11097479.7745455</v>
      </c>
      <c r="V14" s="15">
        <v>12706788.348837201</v>
      </c>
      <c r="W14" s="15">
        <v>18460553.359999999</v>
      </c>
      <c r="X14" s="15">
        <v>15620489.774919599</v>
      </c>
      <c r="Y14" s="15">
        <v>11368619.7021944</v>
      </c>
      <c r="Z14" s="15">
        <v>14992933.4433333</v>
      </c>
      <c r="AA14" s="15">
        <v>17020610</v>
      </c>
      <c r="AB14" s="15">
        <v>17631358</v>
      </c>
      <c r="AC14" s="16">
        <v>22928645.851282101</v>
      </c>
      <c r="AD14" s="16">
        <v>22893909.018181801</v>
      </c>
      <c r="AE14" s="16">
        <v>18836383.700360999</v>
      </c>
      <c r="AF14" s="16">
        <v>22060199.442446001</v>
      </c>
      <c r="AG14" s="16">
        <v>24471889.475409798</v>
      </c>
      <c r="AH14" s="16">
        <v>19851644.032573301</v>
      </c>
      <c r="AI14" s="16">
        <v>18258397.660516601</v>
      </c>
      <c r="AJ14" s="16">
        <v>19562332.393700801</v>
      </c>
      <c r="AK14" s="16">
        <v>25211862.741071399</v>
      </c>
      <c r="AL14" s="16">
        <v>28112431.0358744</v>
      </c>
      <c r="AM14" s="16">
        <v>29635072.949494999</v>
      </c>
      <c r="AN14" s="16">
        <v>34903891.0382514</v>
      </c>
      <c r="AO14" s="16">
        <v>34075885.522613101</v>
      </c>
      <c r="AP14" s="16">
        <v>36086089.3166667</v>
      </c>
      <c r="AQ14" s="16">
        <v>35762819.563025199</v>
      </c>
      <c r="AR14" s="15">
        <v>36690976.862204701</v>
      </c>
    </row>
    <row r="15" spans="1:44" ht="11.25" customHeight="1" x14ac:dyDescent="0.2">
      <c r="AR15" s="67"/>
    </row>
    <row r="16" spans="1:44" s="6" customFormat="1" ht="12.75" customHeight="1" x14ac:dyDescent="0.2">
      <c r="A16" s="17" t="s">
        <v>3</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9"/>
      <c r="AB16" s="19"/>
      <c r="AC16" s="19"/>
      <c r="AD16" s="19"/>
      <c r="AE16" s="19"/>
      <c r="AF16" s="19"/>
      <c r="AG16" s="19"/>
      <c r="AH16" s="19"/>
      <c r="AI16" s="19"/>
      <c r="AJ16" s="19"/>
      <c r="AK16" s="19"/>
      <c r="AL16" s="19"/>
      <c r="AM16" s="19"/>
      <c r="AN16" s="19"/>
      <c r="AO16" s="19"/>
      <c r="AP16" s="19"/>
      <c r="AQ16" s="19"/>
      <c r="AR16" s="18"/>
    </row>
    <row r="17" spans="1:44" s="6" customFormat="1" ht="12.75" customHeight="1" x14ac:dyDescent="0.2">
      <c r="A17" s="6" t="s">
        <v>5</v>
      </c>
      <c r="B17" s="18">
        <v>70770.20749999999</v>
      </c>
      <c r="C17" s="18">
        <v>82245.688235294117</v>
      </c>
      <c r="D17" s="18">
        <v>99903.629166666666</v>
      </c>
      <c r="E17" s="18">
        <v>111712.64719764011</v>
      </c>
      <c r="F17" s="18">
        <v>103142.47909604521</v>
      </c>
      <c r="G17" s="18">
        <v>114763.42907348242</v>
      </c>
      <c r="H17" s="18">
        <v>111662.05180327871</v>
      </c>
      <c r="I17" s="18">
        <v>121627.17192982456</v>
      </c>
      <c r="J17" s="18">
        <v>138795.25999999998</v>
      </c>
      <c r="K17" s="18">
        <v>148542.61756756756</v>
      </c>
      <c r="L17" s="18">
        <v>156801.75188679245</v>
      </c>
      <c r="M17" s="18">
        <v>183729.68354430379</v>
      </c>
      <c r="N17" s="18">
        <v>167554.29496855347</v>
      </c>
      <c r="O17" s="18">
        <v>262602.98028169014</v>
      </c>
      <c r="P17" s="18">
        <v>243954.66916996046</v>
      </c>
      <c r="Q17" s="18">
        <v>259092.0163265306</v>
      </c>
      <c r="R17" s="18">
        <v>286713.58536585368</v>
      </c>
      <c r="S17" s="18">
        <v>316545.9210843374</v>
      </c>
      <c r="T17" s="18">
        <v>364014.69029850699</v>
      </c>
      <c r="U17" s="18">
        <v>343877.287272727</v>
      </c>
      <c r="V17" s="18">
        <v>421539.18604651198</v>
      </c>
      <c r="W17" s="18">
        <v>688866.67200000002</v>
      </c>
      <c r="X17" s="18">
        <v>480793.52733119001</v>
      </c>
      <c r="Y17" s="18">
        <v>373371.27586206899</v>
      </c>
      <c r="Z17" s="18">
        <v>595115.10333333304</v>
      </c>
      <c r="AA17" s="18">
        <v>495725.29652996798</v>
      </c>
      <c r="AB17" s="18">
        <v>458185.46946564899</v>
      </c>
      <c r="AC17" s="18">
        <v>544348.14871794905</v>
      </c>
      <c r="AD17" s="18">
        <v>593098.318181818</v>
      </c>
      <c r="AE17" s="18">
        <v>492399.02166064997</v>
      </c>
      <c r="AF17" s="18">
        <v>646100.96402877697</v>
      </c>
      <c r="AG17" s="18">
        <v>686150.65573770495</v>
      </c>
      <c r="AH17" s="18">
        <v>511623.061889251</v>
      </c>
      <c r="AI17" s="18">
        <v>495736.18819188199</v>
      </c>
      <c r="AJ17" s="18">
        <v>610001.66535433102</v>
      </c>
      <c r="AK17" s="18">
        <v>755169.95089285704</v>
      </c>
      <c r="AL17" s="18">
        <v>704620.78026905796</v>
      </c>
      <c r="AM17" s="18">
        <v>638974.04545454495</v>
      </c>
      <c r="AN17" s="18">
        <v>753156.84153005504</v>
      </c>
      <c r="AO17" s="18">
        <v>728825.733668342</v>
      </c>
      <c r="AP17" s="18">
        <v>747450.245833333</v>
      </c>
      <c r="AQ17" s="18">
        <v>711352.18487394997</v>
      </c>
      <c r="AR17" s="18">
        <v>748058.36220472399</v>
      </c>
    </row>
    <row r="18" spans="1:44" s="6" customFormat="1" ht="12.75" customHeight="1" x14ac:dyDescent="0.2">
      <c r="A18" s="6" t="s">
        <v>128</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v>216787.44221105499</v>
      </c>
      <c r="AP18" s="18">
        <v>227307.17916666699</v>
      </c>
      <c r="AQ18" s="18">
        <v>237607.848739496</v>
      </c>
      <c r="AR18" s="18">
        <v>220660.90157480299</v>
      </c>
    </row>
    <row r="19" spans="1:44" s="6" customFormat="1" ht="12.75" customHeight="1" x14ac:dyDescent="0.2">
      <c r="A19" s="6" t="s">
        <v>6</v>
      </c>
      <c r="B19" s="18"/>
      <c r="C19" s="18"/>
      <c r="D19" s="18"/>
      <c r="E19" s="18"/>
      <c r="F19" s="18"/>
      <c r="G19" s="18"/>
      <c r="H19" s="18"/>
      <c r="I19" s="18"/>
      <c r="J19" s="18"/>
      <c r="K19" s="18"/>
      <c r="L19" s="18"/>
      <c r="M19" s="18"/>
      <c r="N19" s="18"/>
      <c r="O19" s="18"/>
      <c r="P19" s="18"/>
      <c r="Q19" s="18"/>
      <c r="R19" s="18"/>
      <c r="S19" s="18"/>
      <c r="T19" s="18">
        <v>0</v>
      </c>
      <c r="U19" s="18">
        <v>0</v>
      </c>
      <c r="V19" s="18">
        <v>0</v>
      </c>
      <c r="W19" s="18">
        <v>0</v>
      </c>
      <c r="X19" s="18">
        <v>0</v>
      </c>
      <c r="Y19" s="18">
        <v>21395.210031348</v>
      </c>
      <c r="Z19" s="18">
        <v>51234.12</v>
      </c>
      <c r="AA19" s="18">
        <v>57990.047318612</v>
      </c>
      <c r="AB19" s="18">
        <v>8815.3511450381702</v>
      </c>
      <c r="AC19" s="18">
        <v>11291.9435897436</v>
      </c>
      <c r="AD19" s="18">
        <v>15027.877272727301</v>
      </c>
      <c r="AR19" s="18"/>
    </row>
    <row r="20" spans="1:44" s="6" customFormat="1" ht="12.75" customHeight="1" x14ac:dyDescent="0.2">
      <c r="A20" s="6" t="s">
        <v>45</v>
      </c>
      <c r="B20" s="18"/>
      <c r="C20" s="18"/>
      <c r="D20" s="18"/>
      <c r="E20" s="18"/>
      <c r="F20" s="18"/>
      <c r="G20" s="18"/>
      <c r="H20" s="18"/>
      <c r="I20" s="18"/>
      <c r="J20" s="18"/>
      <c r="K20" s="18"/>
      <c r="L20" s="18"/>
      <c r="M20" s="18"/>
      <c r="N20" s="18"/>
      <c r="O20" s="18"/>
      <c r="P20" s="18"/>
      <c r="Q20" s="18"/>
      <c r="R20" s="18"/>
      <c r="S20" s="18"/>
      <c r="T20" s="18">
        <v>0</v>
      </c>
      <c r="U20" s="18">
        <v>0</v>
      </c>
      <c r="V20" s="18">
        <v>0</v>
      </c>
      <c r="W20" s="18">
        <v>0</v>
      </c>
      <c r="X20" s="18">
        <v>0</v>
      </c>
      <c r="Y20" s="18">
        <v>0</v>
      </c>
      <c r="Z20" s="18">
        <v>0</v>
      </c>
      <c r="AA20" s="18">
        <v>32905.419558359601</v>
      </c>
      <c r="AB20" s="18">
        <v>34147.912213740499</v>
      </c>
      <c r="AC20" s="18">
        <v>44724.158974359001</v>
      </c>
      <c r="AD20" s="18">
        <v>43996.3272727273</v>
      </c>
      <c r="AE20" s="18">
        <v>35161.454873646202</v>
      </c>
      <c r="AF20" s="18">
        <v>42862.3273381295</v>
      </c>
      <c r="AG20" s="18">
        <v>47176.272131147503</v>
      </c>
      <c r="AH20" s="18">
        <v>37444.058631921798</v>
      </c>
      <c r="AI20" s="18"/>
      <c r="AJ20" s="18"/>
      <c r="AK20" s="18"/>
      <c r="AL20" s="18"/>
      <c r="AM20" s="18"/>
      <c r="AN20" s="18"/>
      <c r="AO20" s="18"/>
      <c r="AP20" s="18"/>
      <c r="AQ20" s="18">
        <v>72708.752100840298</v>
      </c>
      <c r="AR20" s="18">
        <v>74908.740157480293</v>
      </c>
    </row>
    <row r="21" spans="1:44" s="6" customFormat="1" ht="12.75" customHeight="1" x14ac:dyDescent="0.2">
      <c r="A21" s="7" t="s">
        <v>109</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v>221479.80314960601</v>
      </c>
      <c r="AK21" s="18">
        <v>292629.68303571403</v>
      </c>
      <c r="AL21" s="18">
        <v>367181.60986547102</v>
      </c>
      <c r="AM21" s="18">
        <v>384687.12121212098</v>
      </c>
      <c r="AN21" s="18">
        <v>434534.13114754099</v>
      </c>
      <c r="AO21" s="18">
        <v>429214.42211055302</v>
      </c>
      <c r="AP21" s="18">
        <v>458104.9375</v>
      </c>
      <c r="AQ21" s="18">
        <v>458255.38655462197</v>
      </c>
      <c r="AR21" s="18">
        <v>480096.52362204698</v>
      </c>
    </row>
    <row r="22" spans="1:44" s="6" customFormat="1" ht="12.75" customHeight="1" x14ac:dyDescent="0.2">
      <c r="A22" s="6" t="s">
        <v>133</v>
      </c>
      <c r="AQ22" s="18">
        <v>78791.130252100804</v>
      </c>
      <c r="AR22" s="18">
        <v>149100.090551181</v>
      </c>
    </row>
    <row r="23" spans="1:44" s="6" customFormat="1" ht="12.75" customHeight="1" x14ac:dyDescent="0.2">
      <c r="A23" s="6" t="s">
        <v>11</v>
      </c>
      <c r="B23" s="18">
        <v>867418.77312499995</v>
      </c>
      <c r="C23" s="18">
        <v>982181.76405228768</v>
      </c>
      <c r="D23" s="18">
        <v>971366.4444444445</v>
      </c>
      <c r="E23" s="18">
        <v>1092639.4168141591</v>
      </c>
      <c r="F23" s="18">
        <v>1007214.9632768362</v>
      </c>
      <c r="G23" s="18">
        <v>1129433.7498402556</v>
      </c>
      <c r="H23" s="18">
        <v>1118789.5101639344</v>
      </c>
      <c r="I23" s="18">
        <v>1231498.4624561402</v>
      </c>
      <c r="J23" s="18">
        <v>1392286.4233333333</v>
      </c>
      <c r="K23" s="18">
        <v>1454444.3189189187</v>
      </c>
      <c r="L23" s="18">
        <v>1269651.3418238994</v>
      </c>
      <c r="M23" s="18">
        <v>1514302.2405063293</v>
      </c>
      <c r="N23" s="18">
        <v>1650991.5459119496</v>
      </c>
      <c r="O23" s="18">
        <v>2493553.6112676058</v>
      </c>
      <c r="P23" s="18">
        <v>2472483.2604743084</v>
      </c>
      <c r="Q23" s="18">
        <v>2983605.7091836734</v>
      </c>
      <c r="R23" s="18">
        <v>3038483.7466898952</v>
      </c>
      <c r="S23" s="18">
        <v>3120281.1313253008</v>
      </c>
      <c r="T23" s="18">
        <v>3935530.83955224</v>
      </c>
      <c r="U23" s="18">
        <v>3541152.4690909102</v>
      </c>
      <c r="V23" s="18">
        <v>3933639.1007751902</v>
      </c>
      <c r="W23" s="18">
        <v>5539101.5199999996</v>
      </c>
      <c r="X23" s="18">
        <v>4835471.2379421201</v>
      </c>
      <c r="Y23" s="18">
        <v>3422436.2789968699</v>
      </c>
      <c r="Z23" s="18">
        <v>4339305.6233333303</v>
      </c>
      <c r="AA23" s="18">
        <v>4995333.76656151</v>
      </c>
      <c r="AB23" s="18">
        <v>5227449.2671755701</v>
      </c>
      <c r="AC23" s="18">
        <v>6759632.6923076902</v>
      </c>
      <c r="AD23" s="18">
        <v>6562975.4681818197</v>
      </c>
      <c r="AE23" s="18">
        <v>5539907.0758122699</v>
      </c>
      <c r="AF23" s="18">
        <v>6385204.9460431701</v>
      </c>
      <c r="AG23" s="18">
        <v>7124869.3540983601</v>
      </c>
      <c r="AH23" s="18">
        <v>5890808.6710097697</v>
      </c>
      <c r="AI23" s="18">
        <v>5412556.0295203002</v>
      </c>
      <c r="AJ23" s="18">
        <v>5501158.8267716505</v>
      </c>
      <c r="AK23" s="18">
        <v>6982787.875</v>
      </c>
      <c r="AL23" s="18">
        <v>8161773.8161434997</v>
      </c>
      <c r="AM23" s="18">
        <v>8417065.8484848496</v>
      </c>
      <c r="AN23" s="18">
        <v>9368115.2622950803</v>
      </c>
      <c r="AO23" s="18">
        <v>9329582.0050251298</v>
      </c>
      <c r="AP23" s="18">
        <v>9901525.625</v>
      </c>
      <c r="AQ23" s="18">
        <v>9604829.9579831902</v>
      </c>
      <c r="AR23" s="18">
        <v>9770491.4330708701</v>
      </c>
    </row>
    <row r="24" spans="1:44" s="6" customFormat="1" ht="12.75" customHeight="1" x14ac:dyDescent="0.2">
      <c r="A24" s="6" t="s">
        <v>75</v>
      </c>
      <c r="B24" s="18"/>
      <c r="C24" s="18"/>
      <c r="D24" s="18"/>
      <c r="E24" s="18"/>
      <c r="F24" s="18"/>
      <c r="G24" s="18"/>
      <c r="H24" s="18"/>
      <c r="I24" s="18"/>
      <c r="J24" s="18"/>
      <c r="K24" s="18"/>
      <c r="L24" s="18"/>
      <c r="M24" s="18"/>
      <c r="N24" s="18"/>
      <c r="O24" s="18"/>
      <c r="P24" s="18"/>
      <c r="Q24" s="18"/>
      <c r="R24" s="18">
        <v>115897.73972125434</v>
      </c>
      <c r="S24" s="18">
        <v>109808.3795180723</v>
      </c>
      <c r="T24" s="18">
        <v>150210.641791045</v>
      </c>
      <c r="U24" s="18">
        <v>152930.95272727299</v>
      </c>
      <c r="V24" s="18">
        <v>173878.271317829</v>
      </c>
      <c r="W24" s="18">
        <v>172280.80799999999</v>
      </c>
      <c r="X24" s="18">
        <v>145021.52733119001</v>
      </c>
      <c r="Y24" s="18">
        <v>145320.680250784</v>
      </c>
      <c r="Z24" s="18">
        <v>147191.67666666699</v>
      </c>
      <c r="AA24" s="18">
        <v>136418.58044163999</v>
      </c>
      <c r="AB24" s="18">
        <v>166314.88167938899</v>
      </c>
      <c r="AC24" s="18">
        <v>201168.17435897401</v>
      </c>
      <c r="AD24" s="18">
        <v>189215.73181818199</v>
      </c>
      <c r="AE24" s="18">
        <v>180801.115523466</v>
      </c>
      <c r="AF24" s="18">
        <v>169827.374100719</v>
      </c>
      <c r="AG24" s="18">
        <v>155242.872131148</v>
      </c>
      <c r="AH24" s="18">
        <v>151160.941368078</v>
      </c>
      <c r="AI24" s="18">
        <v>152497.76752767499</v>
      </c>
      <c r="AJ24" s="18">
        <v>152939.145669291</v>
      </c>
      <c r="AK24" s="18">
        <v>189388.964285714</v>
      </c>
      <c r="AL24" s="18">
        <v>176327.91479820601</v>
      </c>
      <c r="AM24" s="18">
        <v>215258.525252525</v>
      </c>
      <c r="AN24" s="18">
        <v>241027.420765027</v>
      </c>
      <c r="AO24" s="18">
        <v>203618.31658291499</v>
      </c>
      <c r="AP24" s="18">
        <v>184578.066666667</v>
      </c>
      <c r="AQ24" s="18">
        <v>226673.85294117601</v>
      </c>
      <c r="AR24" s="18">
        <v>219045.21653543299</v>
      </c>
    </row>
    <row r="25" spans="1:44" s="6" customFormat="1" ht="12.75" customHeight="1" x14ac:dyDescent="0.2">
      <c r="A25" s="6" t="s">
        <v>8</v>
      </c>
      <c r="B25" s="18">
        <v>8336.9387499999993</v>
      </c>
      <c r="C25" s="18">
        <v>10943.037908496732</v>
      </c>
      <c r="D25" s="18">
        <v>13194.3</v>
      </c>
      <c r="E25" s="18">
        <v>11879.607079646017</v>
      </c>
      <c r="F25" s="18">
        <v>12073.389265536724</v>
      </c>
      <c r="G25" s="18">
        <v>14300.02715654952</v>
      </c>
      <c r="H25" s="18">
        <v>14833.8531147541</v>
      </c>
      <c r="I25" s="18">
        <v>16961.599298245616</v>
      </c>
      <c r="J25" s="18">
        <v>17495.103333333336</v>
      </c>
      <c r="K25" s="18">
        <v>15592.591216216217</v>
      </c>
      <c r="L25" s="18">
        <v>20713.676729559749</v>
      </c>
      <c r="M25" s="18">
        <v>19390.135443037972</v>
      </c>
      <c r="N25" s="18">
        <v>21246.69748427673</v>
      </c>
      <c r="O25" s="18">
        <v>35204.988732394369</v>
      </c>
      <c r="P25" s="18">
        <v>33268.984980237161</v>
      </c>
      <c r="Q25" s="18">
        <v>35066.039999999994</v>
      </c>
      <c r="R25" s="18">
        <v>40824.560278745645</v>
      </c>
      <c r="S25" s="18">
        <v>50422.76807228916</v>
      </c>
      <c r="T25" s="18">
        <v>63640.578358209001</v>
      </c>
      <c r="U25" s="18">
        <v>62394.5309090909</v>
      </c>
      <c r="V25" s="18">
        <v>97006.833333333299</v>
      </c>
      <c r="W25" s="18">
        <v>127671.89200000001</v>
      </c>
      <c r="X25" s="18">
        <v>105043.649517685</v>
      </c>
      <c r="Y25" s="18">
        <v>71890.006269592501</v>
      </c>
      <c r="Z25" s="18">
        <v>68287.523333333302</v>
      </c>
      <c r="AA25" s="18">
        <v>62357.709779179801</v>
      </c>
      <c r="AB25" s="18">
        <v>84600.988549618298</v>
      </c>
      <c r="AC25" s="18">
        <v>138369.035897436</v>
      </c>
      <c r="AD25" s="18">
        <v>128440.59545454499</v>
      </c>
      <c r="AE25" s="18">
        <v>113784.469314079</v>
      </c>
      <c r="AF25" s="18">
        <v>111673.345323741</v>
      </c>
      <c r="AG25" s="18">
        <v>110298.59344262299</v>
      </c>
      <c r="AH25" s="18">
        <v>118186.866449511</v>
      </c>
      <c r="AI25" s="18">
        <v>131977.822878229</v>
      </c>
      <c r="AJ25" s="18">
        <v>127242.748031496</v>
      </c>
      <c r="AK25" s="18">
        <v>141422.23214285701</v>
      </c>
      <c r="AL25" s="18">
        <v>168422.83856502199</v>
      </c>
      <c r="AM25" s="18">
        <v>172991.656565657</v>
      </c>
      <c r="AN25" s="18">
        <v>174858.65027322399</v>
      </c>
      <c r="AO25" s="18">
        <v>168855.08040201</v>
      </c>
      <c r="AP25" s="18">
        <v>195111.03333333301</v>
      </c>
      <c r="AQ25" s="18">
        <v>258233.663865546</v>
      </c>
      <c r="AR25" s="18">
        <v>183397.41338582701</v>
      </c>
    </row>
    <row r="26" spans="1:44" s="6" customFormat="1" ht="12.75" customHeight="1" x14ac:dyDescent="0.2">
      <c r="A26" s="6" t="s">
        <v>53</v>
      </c>
      <c r="B26" s="18"/>
      <c r="C26" s="18"/>
      <c r="D26" s="18"/>
      <c r="E26" s="18"/>
      <c r="F26" s="18"/>
      <c r="G26" s="18"/>
      <c r="H26" s="18"/>
      <c r="I26" s="18"/>
      <c r="J26" s="18"/>
      <c r="K26" s="18"/>
      <c r="L26" s="18"/>
      <c r="M26" s="18"/>
      <c r="N26" s="18"/>
      <c r="O26" s="18"/>
      <c r="P26" s="18"/>
      <c r="Q26" s="18"/>
      <c r="R26" s="18"/>
      <c r="S26" s="18"/>
      <c r="T26" s="18">
        <v>0</v>
      </c>
      <c r="U26" s="18">
        <v>0</v>
      </c>
      <c r="V26" s="18">
        <v>0</v>
      </c>
      <c r="W26" s="18">
        <v>0</v>
      </c>
      <c r="X26" s="18">
        <v>0</v>
      </c>
      <c r="Y26" s="18">
        <v>27585.438871473401</v>
      </c>
      <c r="Z26" s="18">
        <v>36630.283333333296</v>
      </c>
      <c r="AA26" s="18">
        <v>41174.0504731861</v>
      </c>
      <c r="AB26" s="18">
        <v>42370.713740457999</v>
      </c>
      <c r="AC26" s="18">
        <v>55493.487179487202</v>
      </c>
      <c r="AD26" s="18">
        <v>54715.918181818197</v>
      </c>
      <c r="AE26" s="18">
        <v>43688.974729241898</v>
      </c>
      <c r="AF26" s="18">
        <v>53409.118705036002</v>
      </c>
      <c r="AG26" s="18">
        <v>58735.429508196699</v>
      </c>
      <c r="AH26" s="18">
        <v>46928.5114006515</v>
      </c>
      <c r="AI26" s="18">
        <v>43700.878228782298</v>
      </c>
      <c r="AJ26" s="18">
        <v>46024.070866141701</v>
      </c>
      <c r="AK26" s="18">
        <v>60536.933035714297</v>
      </c>
      <c r="AL26" s="18">
        <v>67380.479820627806</v>
      </c>
      <c r="AM26" s="18">
        <v>70333.929292929301</v>
      </c>
      <c r="AN26" s="18">
        <v>80791.327868852502</v>
      </c>
      <c r="AO26" s="18">
        <v>78962.768844221093</v>
      </c>
      <c r="AP26" s="18">
        <v>97595.762499999997</v>
      </c>
      <c r="AQ26" s="18">
        <v>118496.281512605</v>
      </c>
      <c r="AR26" s="18">
        <v>124009.15354330699</v>
      </c>
    </row>
    <row r="27" spans="1:44" s="6" customFormat="1" ht="12.75" customHeight="1" x14ac:dyDescent="0.2">
      <c r="A27" s="6" t="s">
        <v>56</v>
      </c>
      <c r="B27" s="18">
        <v>275952.69937499997</v>
      </c>
      <c r="C27" s="18">
        <v>266391.00718954252</v>
      </c>
      <c r="D27" s="18">
        <v>273660.55138888885</v>
      </c>
      <c r="E27" s="18">
        <v>336473.64837758109</v>
      </c>
      <c r="F27" s="18">
        <v>319021.62881355936</v>
      </c>
      <c r="G27" s="18">
        <v>323623.03706070286</v>
      </c>
      <c r="H27" s="18">
        <v>275841.40983606555</v>
      </c>
      <c r="I27" s="18">
        <v>375578.19859649125</v>
      </c>
      <c r="J27" s="18">
        <v>426797.38666666672</v>
      </c>
      <c r="K27" s="18">
        <v>420798.54087837838</v>
      </c>
      <c r="L27" s="18">
        <v>482716.48333333328</v>
      </c>
      <c r="M27" s="18">
        <v>394960.55822784815</v>
      </c>
      <c r="N27" s="18">
        <v>487738.15974842763</v>
      </c>
      <c r="O27" s="18">
        <v>826453.47793427226</v>
      </c>
      <c r="P27" s="18">
        <v>679651.32964426884</v>
      </c>
      <c r="Q27" s="18">
        <v>765754.58938775514</v>
      </c>
      <c r="R27" s="18">
        <v>952745.46794425091</v>
      </c>
      <c r="S27" s="18">
        <v>817831.8</v>
      </c>
      <c r="T27" s="18">
        <v>1143887.4328358199</v>
      </c>
      <c r="U27" s="18">
        <v>1295135.25454545</v>
      </c>
      <c r="V27" s="18">
        <v>1645834.53875969</v>
      </c>
      <c r="W27" s="18">
        <v>1872544.9</v>
      </c>
      <c r="X27" s="18">
        <v>1667519.28617363</v>
      </c>
      <c r="Y27" s="18">
        <v>1746332.6457680301</v>
      </c>
      <c r="Z27" s="18">
        <v>2023393.41666667</v>
      </c>
      <c r="AA27" s="18">
        <v>1863422.8548895901</v>
      </c>
      <c r="AB27" s="18">
        <v>2039937.4198473301</v>
      </c>
      <c r="AC27" s="18">
        <v>2493682.1435897402</v>
      </c>
      <c r="AD27" s="18">
        <v>2347814.7772727301</v>
      </c>
      <c r="AE27" s="18">
        <v>2043440.3429602899</v>
      </c>
      <c r="AF27" s="18">
        <v>1958849.4244604299</v>
      </c>
      <c r="AG27" s="18">
        <v>1718567.3508196699</v>
      </c>
      <c r="AH27" s="18">
        <v>1994164.1009772001</v>
      </c>
      <c r="AI27" s="18">
        <v>1962437.59778598</v>
      </c>
      <c r="AJ27" s="18">
        <v>2154660.5196850402</v>
      </c>
      <c r="AK27" s="18">
        <v>2520480.47767857</v>
      </c>
      <c r="AL27" s="18">
        <v>2360202.77130045</v>
      </c>
      <c r="AM27" s="18">
        <v>3062044.96464646</v>
      </c>
      <c r="AN27" s="18">
        <v>3064870.6448087399</v>
      </c>
      <c r="AO27" s="18">
        <v>2661992.0653266301</v>
      </c>
      <c r="AP27" s="18">
        <v>2639538.4083333299</v>
      </c>
      <c r="AQ27" s="18">
        <v>2910573.99579832</v>
      </c>
      <c r="AR27" s="18">
        <v>2797795.8307086602</v>
      </c>
    </row>
    <row r="28" spans="1:44" s="6" customFormat="1" ht="12.75" customHeight="1" x14ac:dyDescent="0.2">
      <c r="A28" s="6" t="s">
        <v>57</v>
      </c>
      <c r="B28" s="20"/>
      <c r="C28" s="20"/>
      <c r="D28" s="20"/>
      <c r="E28" s="20"/>
      <c r="F28" s="20"/>
      <c r="G28" s="20"/>
      <c r="H28" s="20"/>
      <c r="I28" s="20"/>
      <c r="J28" s="20"/>
      <c r="K28" s="20"/>
      <c r="L28" s="20"/>
      <c r="M28" s="20"/>
      <c r="N28" s="20"/>
      <c r="O28" s="20"/>
      <c r="P28" s="20"/>
      <c r="Q28" s="20"/>
      <c r="R28" s="20"/>
      <c r="S28" s="20"/>
      <c r="T28" s="20">
        <v>0</v>
      </c>
      <c r="U28" s="20">
        <v>0</v>
      </c>
      <c r="V28" s="20">
        <v>0</v>
      </c>
      <c r="W28" s="20">
        <v>0</v>
      </c>
      <c r="X28" s="18">
        <v>66998.118971061107</v>
      </c>
      <c r="Y28" s="18">
        <v>139668.19122257101</v>
      </c>
      <c r="Z28" s="18">
        <v>221787.87</v>
      </c>
      <c r="AA28" s="18">
        <v>236499.96214511001</v>
      </c>
      <c r="AB28" s="18">
        <v>82513.480916030501</v>
      </c>
      <c r="AC28" s="18">
        <v>87116.261538461506</v>
      </c>
      <c r="AD28" s="18">
        <v>747222.363636364</v>
      </c>
      <c r="AE28" s="18">
        <v>648971.55234656995</v>
      </c>
      <c r="AF28" s="18">
        <v>642157.07194244605</v>
      </c>
      <c r="AG28" s="18">
        <v>645039.04590163904</v>
      </c>
      <c r="AH28" s="18">
        <v>652031.85993485304</v>
      </c>
      <c r="AI28" s="18">
        <v>882317.28782287799</v>
      </c>
      <c r="AJ28" s="18">
        <v>1122485.32677165</v>
      </c>
      <c r="AK28" s="18">
        <v>1047153.97321429</v>
      </c>
      <c r="AL28" s="18">
        <v>1377543.3318385601</v>
      </c>
      <c r="AM28" s="18">
        <v>1605643.3080808099</v>
      </c>
      <c r="AN28" s="18">
        <v>1983593.7923497299</v>
      </c>
      <c r="AO28" s="18">
        <v>2378365.4170854301</v>
      </c>
      <c r="AP28" s="18">
        <v>2021530.74166667</v>
      </c>
      <c r="AQ28" s="18">
        <v>2555784.5336134499</v>
      </c>
      <c r="AR28" s="18">
        <v>2221834.1811023601</v>
      </c>
    </row>
    <row r="29" spans="1:44" s="6" customFormat="1" ht="12.75" customHeight="1" x14ac:dyDescent="0.2">
      <c r="A29" s="6" t="s">
        <v>4</v>
      </c>
      <c r="B29" s="18">
        <v>398025.4375</v>
      </c>
      <c r="C29" s="18">
        <v>551108.37777777785</v>
      </c>
      <c r="D29" s="18">
        <v>584970.20694444445</v>
      </c>
      <c r="E29" s="18">
        <v>586437.42979351024</v>
      </c>
      <c r="F29" s="18">
        <v>499188.08418079099</v>
      </c>
      <c r="G29" s="18">
        <v>643669.07188498403</v>
      </c>
      <c r="H29" s="18">
        <v>436003.85606557381</v>
      </c>
      <c r="I29" s="18">
        <v>421160.93017543858</v>
      </c>
      <c r="J29" s="18">
        <v>413420.6166666667</v>
      </c>
      <c r="K29" s="18">
        <v>480105.0493243243</v>
      </c>
      <c r="L29" s="18">
        <v>529623.57547169807</v>
      </c>
      <c r="M29" s="18">
        <v>546383.07594936714</v>
      </c>
      <c r="N29" s="18">
        <v>566709.03144654084</v>
      </c>
      <c r="O29" s="18">
        <v>909374.36244131462</v>
      </c>
      <c r="P29" s="18">
        <v>679124.32924901182</v>
      </c>
      <c r="Q29" s="18">
        <v>649277.45142857137</v>
      </c>
      <c r="R29" s="18">
        <v>700991.1578397213</v>
      </c>
      <c r="S29" s="18">
        <v>645117.18614457839</v>
      </c>
      <c r="T29" s="18">
        <v>693360.77611940296</v>
      </c>
      <c r="U29" s="18">
        <v>870377.469090909</v>
      </c>
      <c r="V29" s="18">
        <v>1521110.53100775</v>
      </c>
      <c r="W29" s="18">
        <v>1589037.2560000001</v>
      </c>
      <c r="X29" s="18">
        <v>1165794.5819935701</v>
      </c>
      <c r="Y29" s="18">
        <v>1208571.4357366799</v>
      </c>
      <c r="Z29" s="18">
        <v>1632359.71</v>
      </c>
      <c r="AA29" s="18">
        <v>1694111.6908517301</v>
      </c>
      <c r="AB29" s="18">
        <v>1904688.0038167899</v>
      </c>
      <c r="AC29" s="18">
        <v>2812093.6512820502</v>
      </c>
      <c r="AD29" s="18">
        <v>2696835.19090909</v>
      </c>
      <c r="AE29" s="18">
        <v>1728919.4657039701</v>
      </c>
      <c r="AF29" s="18">
        <v>2009954.7661870499</v>
      </c>
      <c r="AG29" s="18">
        <v>1877834.24918033</v>
      </c>
      <c r="AH29" s="18">
        <v>1918773.36156352</v>
      </c>
      <c r="AI29" s="18">
        <v>2085173.1771217701</v>
      </c>
      <c r="AJ29" s="18">
        <v>2020649.3700787399</v>
      </c>
      <c r="AK29" s="18">
        <v>2285487.4196428601</v>
      </c>
      <c r="AL29" s="18">
        <v>1587500.5560538101</v>
      </c>
      <c r="AM29" s="18">
        <v>2520105.7828282798</v>
      </c>
      <c r="AN29" s="18">
        <v>3484071.4098360701</v>
      </c>
      <c r="AO29" s="18">
        <v>2954770.5376884402</v>
      </c>
      <c r="AP29" s="18">
        <v>2398632.8374999999</v>
      </c>
      <c r="AQ29" s="18">
        <v>3128110.4705882398</v>
      </c>
      <c r="AR29" s="18">
        <v>4687880.3385826796</v>
      </c>
    </row>
    <row r="30" spans="1:44" s="6" customFormat="1" ht="12.75" customHeight="1" x14ac:dyDescent="0.2">
      <c r="A30" s="6" t="s">
        <v>7</v>
      </c>
      <c r="B30" s="18">
        <v>4315.7962499999994</v>
      </c>
      <c r="C30" s="18">
        <v>6125.9699346405232</v>
      </c>
      <c r="D30" s="18">
        <v>7468.9416666666657</v>
      </c>
      <c r="E30" s="18">
        <v>11709.573156342183</v>
      </c>
      <c r="F30" s="18">
        <v>10262.258757062145</v>
      </c>
      <c r="G30" s="18">
        <v>18533.940575079869</v>
      </c>
      <c r="H30" s="18">
        <v>19727.447868852458</v>
      </c>
      <c r="I30" s="18">
        <v>33860.238596491232</v>
      </c>
      <c r="J30" s="18">
        <v>39108.929999999993</v>
      </c>
      <c r="K30" s="18">
        <v>45407.63175675676</v>
      </c>
      <c r="L30" s="18">
        <v>49069.366666666669</v>
      </c>
      <c r="M30" s="18">
        <v>56074.544303797469</v>
      </c>
      <c r="N30" s="18">
        <v>66358.096226415088</v>
      </c>
      <c r="O30" s="18">
        <v>77370.114553990614</v>
      </c>
      <c r="P30" s="18">
        <v>71590.73833992095</v>
      </c>
      <c r="Q30" s="18">
        <v>66475.649795918376</v>
      </c>
      <c r="R30" s="18">
        <v>71239.012195121948</v>
      </c>
      <c r="S30" s="18">
        <v>55126.856024096393</v>
      </c>
      <c r="T30" s="18">
        <v>73344.347014925399</v>
      </c>
      <c r="U30" s="18">
        <v>110425.109090909</v>
      </c>
      <c r="V30" s="18">
        <v>95853.186046511604</v>
      </c>
      <c r="W30" s="18">
        <v>89037.131999999998</v>
      </c>
      <c r="X30" s="18">
        <v>79843.376205787805</v>
      </c>
      <c r="Y30" s="18">
        <v>60207.238244514097</v>
      </c>
      <c r="Z30" s="18">
        <v>68192.123333333293</v>
      </c>
      <c r="AA30" s="18">
        <v>45333.4889589905</v>
      </c>
      <c r="AB30" s="18">
        <v>47480.820610686998</v>
      </c>
      <c r="AC30" s="18">
        <v>93524.569230769193</v>
      </c>
      <c r="AD30" s="18">
        <v>54389.786363636398</v>
      </c>
      <c r="AE30" s="18">
        <v>47418.588447653397</v>
      </c>
      <c r="AF30" s="18">
        <v>42129.453237410104</v>
      </c>
      <c r="AG30" s="18">
        <v>30548.1573770492</v>
      </c>
      <c r="AH30" s="18">
        <v>34996.068403908801</v>
      </c>
      <c r="AI30" s="18">
        <v>14877.771217712199</v>
      </c>
      <c r="AJ30" s="18">
        <v>19427.452755905499</v>
      </c>
      <c r="AK30" s="18">
        <v>25117.5625</v>
      </c>
      <c r="AL30" s="18">
        <v>20121.147982062801</v>
      </c>
      <c r="AM30" s="18">
        <v>28487.4545454545</v>
      </c>
      <c r="AN30" s="18">
        <v>30023.021857923501</v>
      </c>
      <c r="AO30" s="18">
        <v>22048.9447236181</v>
      </c>
      <c r="AP30" s="18">
        <v>27301.133333333299</v>
      </c>
      <c r="AQ30" s="18">
        <v>18886.088235294101</v>
      </c>
      <c r="AR30" s="18">
        <v>26836.3346456693</v>
      </c>
    </row>
    <row r="31" spans="1:44" s="6" customFormat="1" ht="12.75" customHeight="1" x14ac:dyDescent="0.2">
      <c r="A31" s="6" t="s">
        <v>10</v>
      </c>
      <c r="B31" s="18">
        <v>258554.93000000002</v>
      </c>
      <c r="C31" s="18">
        <v>323953.51633986935</v>
      </c>
      <c r="D31" s="18">
        <v>363980.35694444441</v>
      </c>
      <c r="E31" s="18">
        <v>373162.19056047202</v>
      </c>
      <c r="F31" s="18">
        <v>382028.7813559323</v>
      </c>
      <c r="G31" s="18">
        <v>478798.41086261981</v>
      </c>
      <c r="H31" s="18">
        <v>435960.65934426233</v>
      </c>
      <c r="I31" s="18">
        <v>432813.92982456135</v>
      </c>
      <c r="J31" s="18">
        <v>524875.89666666673</v>
      </c>
      <c r="K31" s="18">
        <v>536741.76216216211</v>
      </c>
      <c r="L31" s="18">
        <v>538155.90911949694</v>
      </c>
      <c r="M31" s="18">
        <v>591156.24050632922</v>
      </c>
      <c r="N31" s="18">
        <v>670375.8955974842</v>
      </c>
      <c r="O31" s="18">
        <v>1029054.8431924882</v>
      </c>
      <c r="P31" s="18">
        <v>1018829.7944664032</v>
      </c>
      <c r="Q31" s="18">
        <v>1340740.9230612246</v>
      </c>
      <c r="R31" s="18">
        <v>1389181.7728222997</v>
      </c>
      <c r="S31" s="18">
        <v>1190360.6584337349</v>
      </c>
      <c r="T31" s="18">
        <v>1583052.5261194</v>
      </c>
      <c r="U31" s="18">
        <v>1295076.09818182</v>
      </c>
      <c r="V31" s="18">
        <v>1369284.05813953</v>
      </c>
      <c r="W31" s="18">
        <v>1698253.7879999999</v>
      </c>
      <c r="X31" s="18">
        <v>1595783.2218649499</v>
      </c>
      <c r="Y31" s="18">
        <v>1112898.71786834</v>
      </c>
      <c r="Z31" s="18">
        <v>1063366.56</v>
      </c>
      <c r="AA31" s="18">
        <v>1068326.18611987</v>
      </c>
      <c r="AB31" s="18">
        <v>1311766.16793893</v>
      </c>
      <c r="AC31" s="18">
        <v>1898161.4666666701</v>
      </c>
      <c r="AD31" s="18">
        <v>1848688.81363636</v>
      </c>
      <c r="AE31" s="18">
        <v>1610721.38628159</v>
      </c>
      <c r="AF31" s="18">
        <v>1739907.5467625901</v>
      </c>
      <c r="AG31" s="18">
        <v>1786962.50491803</v>
      </c>
      <c r="AH31" s="18">
        <v>1614591.79478827</v>
      </c>
      <c r="AI31" s="18">
        <v>1670784.45387454</v>
      </c>
      <c r="AJ31" s="18">
        <v>1644918.72834646</v>
      </c>
      <c r="AK31" s="18">
        <v>2087957.04017857</v>
      </c>
      <c r="AL31" s="18">
        <v>2027865.39910314</v>
      </c>
      <c r="AM31" s="18">
        <v>2467393.08585859</v>
      </c>
      <c r="AN31" s="18">
        <v>2650121.76502732</v>
      </c>
      <c r="AO31" s="18">
        <v>2539811.4020100501</v>
      </c>
      <c r="AP31" s="18">
        <v>2413856.2958333301</v>
      </c>
      <c r="AQ31" s="18">
        <v>2439387.0378151299</v>
      </c>
      <c r="AR31" s="18">
        <v>2348152.5826771702</v>
      </c>
    </row>
    <row r="32" spans="1:44" s="6" customFormat="1" ht="12.75" customHeight="1" x14ac:dyDescent="0.2">
      <c r="A32" s="6" t="s">
        <v>44</v>
      </c>
      <c r="B32" s="18">
        <v>213823.3725</v>
      </c>
      <c r="C32" s="18">
        <v>244002.23267973863</v>
      </c>
      <c r="D32" s="18">
        <v>261684.47083333335</v>
      </c>
      <c r="E32" s="18">
        <v>272615.68289085547</v>
      </c>
      <c r="F32" s="18">
        <v>272025.66892655363</v>
      </c>
      <c r="G32" s="18">
        <v>333064.37827476038</v>
      </c>
      <c r="H32" s="18">
        <v>296292.11049180327</v>
      </c>
      <c r="I32" s="18">
        <v>261029.06631578945</v>
      </c>
      <c r="J32" s="18">
        <v>280984.80666666664</v>
      </c>
      <c r="K32" s="18">
        <v>269091.37668918917</v>
      </c>
      <c r="L32" s="18">
        <v>262185.94465408806</v>
      </c>
      <c r="M32" s="18">
        <v>272677.44303797471</v>
      </c>
      <c r="N32" s="18">
        <v>317151.99496855348</v>
      </c>
      <c r="O32" s="18">
        <v>503156.39624413144</v>
      </c>
      <c r="P32" s="18">
        <v>482480.96324110671</v>
      </c>
      <c r="Q32" s="18">
        <v>485140.79428571434</v>
      </c>
      <c r="R32" s="18">
        <v>518975.02613240416</v>
      </c>
      <c r="S32" s="18">
        <v>592149.28554216865</v>
      </c>
      <c r="T32" s="18">
        <v>757862.37313432805</v>
      </c>
      <c r="U32" s="18">
        <v>695451.46181818203</v>
      </c>
      <c r="V32" s="18">
        <v>799522.19379845005</v>
      </c>
      <c r="W32" s="18">
        <v>1032289.344</v>
      </c>
      <c r="X32" s="18">
        <v>877943.16077170405</v>
      </c>
      <c r="Y32" s="18">
        <v>650458.30721003097</v>
      </c>
      <c r="Z32" s="18">
        <v>768897.20666666701</v>
      </c>
      <c r="AA32" s="18">
        <v>770758.48580441601</v>
      </c>
      <c r="AB32" s="18">
        <v>837811.87022900803</v>
      </c>
      <c r="AC32" s="18">
        <v>1037544.43589744</v>
      </c>
      <c r="AD32" s="18">
        <v>969981.72727272694</v>
      </c>
      <c r="AE32" s="18">
        <v>819738.891696751</v>
      </c>
      <c r="AF32" s="18">
        <v>935041.16187050403</v>
      </c>
      <c r="AG32" s="18">
        <v>852866.65573770495</v>
      </c>
      <c r="AH32" s="18">
        <v>754608.45928338799</v>
      </c>
      <c r="AI32" s="18">
        <v>714847.65313653101</v>
      </c>
      <c r="AJ32" s="18">
        <v>701759.58267716505</v>
      </c>
      <c r="AK32" s="18">
        <v>1026846.44196429</v>
      </c>
      <c r="AL32" s="18">
        <v>938345.03139013401</v>
      </c>
      <c r="AM32" s="18">
        <v>1079727.9292929301</v>
      </c>
      <c r="AN32" s="18">
        <v>1139367.6885245901</v>
      </c>
      <c r="AO32" s="18">
        <v>1084268.5728643199</v>
      </c>
      <c r="AP32" s="18">
        <v>1300680.69583333</v>
      </c>
      <c r="AQ32" s="18">
        <v>1263658.66386555</v>
      </c>
      <c r="AR32" s="18">
        <v>1220489.66929134</v>
      </c>
    </row>
    <row r="33" spans="1:44" s="6" customFormat="1" ht="12.75" customHeight="1" x14ac:dyDescent="0.2">
      <c r="A33" s="6" t="s">
        <v>9</v>
      </c>
      <c r="B33" s="18">
        <v>74839.14499999999</v>
      </c>
      <c r="C33" s="18">
        <v>78996.736601307202</v>
      </c>
      <c r="D33" s="18">
        <v>94655.663888888885</v>
      </c>
      <c r="E33" s="18">
        <v>91624.111799410035</v>
      </c>
      <c r="F33" s="18">
        <v>97338.657062146871</v>
      </c>
      <c r="G33" s="18">
        <v>128756.92907348242</v>
      </c>
      <c r="H33" s="18">
        <v>147603.00754098358</v>
      </c>
      <c r="I33" s="18">
        <v>161378.34561403506</v>
      </c>
      <c r="J33" s="18">
        <v>167532.79666666666</v>
      </c>
      <c r="K33" s="18">
        <v>168295.46452702704</v>
      </c>
      <c r="L33" s="18">
        <v>173255.60691823901</v>
      </c>
      <c r="M33" s="18">
        <v>175635.68354430379</v>
      </c>
      <c r="N33" s="18">
        <v>176762.90314465409</v>
      </c>
      <c r="O33" s="18">
        <v>289075.48075117369</v>
      </c>
      <c r="P33" s="18">
        <v>270544.93596837943</v>
      </c>
      <c r="Q33" s="18">
        <v>276990.40387755103</v>
      </c>
      <c r="R33" s="18">
        <v>231528.36411149826</v>
      </c>
      <c r="S33" s="18">
        <v>209039.14457831325</v>
      </c>
      <c r="T33" s="18">
        <v>239921.54850746301</v>
      </c>
      <c r="U33" s="18">
        <v>263605.81090909097</v>
      </c>
      <c r="V33" s="18">
        <v>276618.837209302</v>
      </c>
      <c r="W33" s="18">
        <v>290092.95199999999</v>
      </c>
      <c r="X33" s="18">
        <v>267166.389067524</v>
      </c>
      <c r="Y33" s="18">
        <v>281671.49843260198</v>
      </c>
      <c r="Z33" s="18">
        <v>300484.73333333299</v>
      </c>
      <c r="AA33" s="18">
        <v>272088.42271293403</v>
      </c>
      <c r="AB33" s="18">
        <v>288977.595419847</v>
      </c>
      <c r="AC33" s="18">
        <v>347815.005128205</v>
      </c>
      <c r="AD33" s="18">
        <v>324302.53636363603</v>
      </c>
      <c r="AE33" s="18">
        <v>297813.28158844798</v>
      </c>
      <c r="AF33" s="18">
        <v>330930.920863309</v>
      </c>
      <c r="AG33" s="18">
        <v>304652.01639344299</v>
      </c>
      <c r="AH33" s="18">
        <v>304238.149837134</v>
      </c>
      <c r="AI33" s="18">
        <v>332136.28413284098</v>
      </c>
      <c r="AJ33" s="18">
        <v>323732.72440944897</v>
      </c>
      <c r="AK33" s="18">
        <v>327766.1875</v>
      </c>
      <c r="AL33" s="18">
        <v>335599.91479820601</v>
      </c>
      <c r="AM33" s="18">
        <v>363136.590909091</v>
      </c>
      <c r="AN33" s="18">
        <v>378019.29508196702</v>
      </c>
      <c r="AO33" s="18">
        <v>370387.08040201</v>
      </c>
      <c r="AP33" s="18">
        <v>331106.73333333299</v>
      </c>
      <c r="AQ33" s="18">
        <v>364312.02521008399</v>
      </c>
      <c r="AR33" s="18">
        <v>323116.61417322798</v>
      </c>
    </row>
    <row r="34" spans="1:44" s="6" customFormat="1" ht="12.75" customHeight="1" x14ac:dyDescent="0.2">
      <c r="A34" s="6" t="s">
        <v>76</v>
      </c>
      <c r="B34" s="18">
        <v>22846.272499999999</v>
      </c>
      <c r="C34" s="18">
        <v>28902.288888888888</v>
      </c>
      <c r="D34" s="18">
        <v>31909.337499999998</v>
      </c>
      <c r="E34" s="18">
        <v>27673.571681415924</v>
      </c>
      <c r="F34" s="18">
        <v>25200.286440677963</v>
      </c>
      <c r="G34" s="18">
        <v>32080.791054313104</v>
      </c>
      <c r="H34" s="18">
        <v>35389.364590163932</v>
      </c>
      <c r="I34" s="18">
        <v>40051.965964912277</v>
      </c>
      <c r="J34" s="18">
        <v>48300.203333333331</v>
      </c>
      <c r="K34" s="18">
        <v>48868.923648648641</v>
      </c>
      <c r="L34" s="18">
        <v>52069.389308176105</v>
      </c>
      <c r="M34" s="18">
        <v>54302.140506329109</v>
      </c>
      <c r="N34" s="18">
        <v>57003.245911949685</v>
      </c>
      <c r="O34" s="18">
        <v>71765.348356807517</v>
      </c>
      <c r="P34" s="18">
        <v>132337.8114624506</v>
      </c>
      <c r="Q34" s="18">
        <v>62435.470408163266</v>
      </c>
      <c r="R34" s="18">
        <v>60884.073519163765</v>
      </c>
      <c r="S34" s="18">
        <v>43212.418674698798</v>
      </c>
      <c r="T34" s="18">
        <v>66228.962686567203</v>
      </c>
      <c r="U34" s="18">
        <v>80001.050909090904</v>
      </c>
      <c r="V34" s="18">
        <v>144191.15891472899</v>
      </c>
      <c r="W34" s="18">
        <v>155577.00399999999</v>
      </c>
      <c r="X34" s="18">
        <v>150714.59485530501</v>
      </c>
      <c r="Y34" s="18">
        <v>141525.09404388699</v>
      </c>
      <c r="Z34" s="18">
        <v>169656.30666666699</v>
      </c>
      <c r="AA34" s="18">
        <v>147157.82334384901</v>
      </c>
      <c r="AB34" s="18">
        <v>159248.648854962</v>
      </c>
      <c r="AC34" s="18">
        <v>211332.18974358999</v>
      </c>
      <c r="AD34" s="18">
        <v>176014.45909090899</v>
      </c>
      <c r="AE34" s="18">
        <v>167034.259927798</v>
      </c>
      <c r="AF34" s="18">
        <v>152692.40287769801</v>
      </c>
      <c r="AG34" s="18">
        <v>137967.89836065599</v>
      </c>
      <c r="AH34" s="18">
        <v>149809.83387622199</v>
      </c>
      <c r="AI34" s="18">
        <v>173650.14022140199</v>
      </c>
      <c r="AJ34" s="18">
        <v>166334.54724409399</v>
      </c>
      <c r="AK34" s="18">
        <v>169631.33035714299</v>
      </c>
      <c r="AL34" s="18">
        <v>137843.843049327</v>
      </c>
      <c r="AM34" s="18">
        <v>178467.14141414099</v>
      </c>
      <c r="AN34" s="18">
        <v>179360.14754098401</v>
      </c>
      <c r="AO34" s="18">
        <v>149446.64321608</v>
      </c>
      <c r="AP34" s="18">
        <v>150399.73749999999</v>
      </c>
      <c r="AQ34" s="18">
        <v>181420.52941176499</v>
      </c>
      <c r="AR34" s="18">
        <v>148063.20078740199</v>
      </c>
    </row>
    <row r="35" spans="1:44" s="6" customFormat="1" ht="12.75" customHeight="1" x14ac:dyDescent="0.2">
      <c r="A35" s="6" t="s">
        <v>77</v>
      </c>
      <c r="B35" s="18">
        <v>73837.860625000001</v>
      </c>
      <c r="C35" s="18">
        <v>100465.76862745096</v>
      </c>
      <c r="D35" s="18">
        <v>118233.15972222219</v>
      </c>
      <c r="E35" s="18">
        <v>115896.50678466079</v>
      </c>
      <c r="F35" s="18">
        <v>122586.13446327682</v>
      </c>
      <c r="G35" s="18">
        <v>138079.38146964856</v>
      </c>
      <c r="H35" s="18">
        <v>136456.37606557374</v>
      </c>
      <c r="I35" s="18">
        <v>174584.31894736842</v>
      </c>
      <c r="J35" s="18">
        <v>190762.91</v>
      </c>
      <c r="K35" s="18">
        <v>209770.3800675676</v>
      </c>
      <c r="L35" s="18">
        <v>250263.06320754715</v>
      </c>
      <c r="M35" s="18">
        <v>241932.21139240506</v>
      </c>
      <c r="N35" s="18">
        <v>300580.28742138366</v>
      </c>
      <c r="O35" s="18">
        <v>411158.35211267608</v>
      </c>
      <c r="P35" s="18">
        <v>478952.2462450593</v>
      </c>
      <c r="Q35" s="18">
        <v>545562.62897959189</v>
      </c>
      <c r="R35" s="18">
        <v>492266.51602787455</v>
      </c>
      <c r="S35" s="18">
        <v>566230.83493975899</v>
      </c>
      <c r="T35" s="18">
        <v>736035.79104477598</v>
      </c>
      <c r="U35" s="18">
        <v>802481.97090909095</v>
      </c>
      <c r="V35" s="18">
        <v>847293.36434108496</v>
      </c>
      <c r="W35" s="18">
        <v>1058951.388</v>
      </c>
      <c r="X35" s="18">
        <v>1019853.02572347</v>
      </c>
      <c r="Y35" s="18">
        <v>949799.40752351098</v>
      </c>
      <c r="Z35" s="18">
        <v>1097048.29</v>
      </c>
      <c r="AA35" s="18">
        <v>1288744.8107255499</v>
      </c>
      <c r="AB35" s="18">
        <v>1422704.42366412</v>
      </c>
      <c r="AC35" s="18">
        <v>1891866.82051282</v>
      </c>
      <c r="AD35" s="18">
        <v>1551326.74545455</v>
      </c>
      <c r="AE35" s="18">
        <v>1447565.03610108</v>
      </c>
      <c r="AF35" s="18">
        <v>1594471.11510791</v>
      </c>
      <c r="AG35" s="18">
        <v>1520961.5409836101</v>
      </c>
      <c r="AH35" s="18">
        <v>1563732.46905537</v>
      </c>
      <c r="AI35" s="18">
        <v>1815243.6088560901</v>
      </c>
      <c r="AJ35" s="18">
        <v>1849500.13385827</v>
      </c>
      <c r="AK35" s="18">
        <v>2104456.7544642901</v>
      </c>
      <c r="AL35" s="18">
        <v>1965857.1883408099</v>
      </c>
      <c r="AM35" s="18">
        <v>2285174.0101010101</v>
      </c>
      <c r="AN35" s="18">
        <v>2451486.3770491802</v>
      </c>
      <c r="AO35" s="18">
        <v>2666686.51256281</v>
      </c>
      <c r="AP35" s="18">
        <v>2415646.42916667</v>
      </c>
      <c r="AQ35" s="18">
        <v>2434062.93277311</v>
      </c>
      <c r="AR35" s="18">
        <v>2576071.5866141701</v>
      </c>
    </row>
    <row r="36" spans="1:44" s="17" customFormat="1" ht="12.75" customHeight="1" x14ac:dyDescent="0.2">
      <c r="A36" s="17" t="s">
        <v>108</v>
      </c>
      <c r="B36" s="21">
        <f t="shared" ref="B36:AE36" si="0">SUM(B17:B35)</f>
        <v>2268721.433125</v>
      </c>
      <c r="C36" s="21">
        <f t="shared" si="0"/>
        <v>2675316.3882352943</v>
      </c>
      <c r="D36" s="21">
        <f t="shared" si="0"/>
        <v>2821027.0624999995</v>
      </c>
      <c r="E36" s="21">
        <f t="shared" si="0"/>
        <v>3031824.3861356936</v>
      </c>
      <c r="F36" s="21">
        <f t="shared" si="0"/>
        <v>2850082.3316384181</v>
      </c>
      <c r="G36" s="21">
        <f t="shared" si="0"/>
        <v>3355103.1463258788</v>
      </c>
      <c r="H36" s="21">
        <f t="shared" si="0"/>
        <v>3028559.646885246</v>
      </c>
      <c r="I36" s="21">
        <f t="shared" si="0"/>
        <v>3270544.2277192976</v>
      </c>
      <c r="J36" s="21">
        <f t="shared" si="0"/>
        <v>3640360.333333334</v>
      </c>
      <c r="K36" s="21">
        <f t="shared" si="0"/>
        <v>3797658.6567567568</v>
      </c>
      <c r="L36" s="21">
        <f t="shared" si="0"/>
        <v>3784506.1091194972</v>
      </c>
      <c r="M36" s="21">
        <f t="shared" si="0"/>
        <v>4050543.9569620257</v>
      </c>
      <c r="N36" s="21">
        <f t="shared" si="0"/>
        <v>4482472.1528301882</v>
      </c>
      <c r="O36" s="21">
        <f t="shared" si="0"/>
        <v>6908769.9558685441</v>
      </c>
      <c r="P36" s="21">
        <f t="shared" si="0"/>
        <v>6563219.0632411074</v>
      </c>
      <c r="Q36" s="21">
        <f t="shared" si="0"/>
        <v>7470141.6767346943</v>
      </c>
      <c r="R36" s="21">
        <f t="shared" si="0"/>
        <v>7899731.0226480821</v>
      </c>
      <c r="S36" s="21">
        <f t="shared" si="0"/>
        <v>7716126.3843373489</v>
      </c>
      <c r="T36" s="21">
        <f t="shared" si="0"/>
        <v>9807090.5074626822</v>
      </c>
      <c r="U36" s="21">
        <f t="shared" si="0"/>
        <v>9512909.4654545449</v>
      </c>
      <c r="V36" s="21">
        <f t="shared" si="0"/>
        <v>11325771.259689912</v>
      </c>
      <c r="W36" s="21">
        <f t="shared" si="0"/>
        <v>14313704.656000001</v>
      </c>
      <c r="X36" s="21">
        <f t="shared" si="0"/>
        <v>12457945.697749186</v>
      </c>
      <c r="Y36" s="21">
        <f t="shared" si="0"/>
        <v>10353131.426332302</v>
      </c>
      <c r="Z36" s="21">
        <f t="shared" si="0"/>
        <v>12582950.546666667</v>
      </c>
      <c r="AA36" s="21">
        <f t="shared" si="0"/>
        <v>13208348.596214492</v>
      </c>
      <c r="AB36" s="21">
        <f t="shared" si="0"/>
        <v>14117013.015267164</v>
      </c>
      <c r="AC36" s="21">
        <f t="shared" si="0"/>
        <v>18628164.184615381</v>
      </c>
      <c r="AD36" s="21">
        <f t="shared" si="0"/>
        <v>18304046.63636364</v>
      </c>
      <c r="AE36" s="21">
        <f t="shared" si="0"/>
        <v>15217364.916967502</v>
      </c>
      <c r="AF36" s="21">
        <f t="shared" ref="AF36:AH36" si="1">SUM(AF17:AF35)</f>
        <v>16815211.93884892</v>
      </c>
      <c r="AG36" s="21">
        <f t="shared" si="1"/>
        <v>17057872.596721314</v>
      </c>
      <c r="AH36" s="21">
        <f t="shared" si="1"/>
        <v>15743098.208469048</v>
      </c>
      <c r="AI36" s="21">
        <f t="shared" ref="AI36:AJ36" si="2">SUM(AI17:AI35)</f>
        <v>15887936.66051661</v>
      </c>
      <c r="AJ36" s="21">
        <f t="shared" si="2"/>
        <v>16662314.645669293</v>
      </c>
      <c r="AK36" s="21">
        <f t="shared" ref="AK36:AL36" si="3">SUM(AK17:AK35)</f>
        <v>20016832.825892869</v>
      </c>
      <c r="AL36" s="21">
        <f t="shared" si="3"/>
        <v>20396586.623318385</v>
      </c>
      <c r="AM36" s="21">
        <f t="shared" ref="AM36:AN36" si="4">SUM(AM17:AM35)</f>
        <v>23489491.393939387</v>
      </c>
      <c r="AN36" s="21">
        <f t="shared" si="4"/>
        <v>26413397.775956281</v>
      </c>
      <c r="AO36" s="21">
        <f t="shared" ref="AO36:AP36" si="5">SUM(AO17:AO35)</f>
        <v>25983622.944723614</v>
      </c>
      <c r="AP36" s="21">
        <f t="shared" si="5"/>
        <v>25510365.862499997</v>
      </c>
      <c r="AQ36" s="21">
        <f t="shared" ref="AQ36:AR36" si="6">SUM(AQ17:AQ35)</f>
        <v>27063145.336134471</v>
      </c>
      <c r="AR36" s="21">
        <f t="shared" si="6"/>
        <v>28320008.173228353</v>
      </c>
    </row>
    <row r="37" spans="1:44" s="6" customFormat="1" ht="11.25" customHeight="1" x14ac:dyDescent="0.2">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R37" s="18"/>
    </row>
    <row r="38" spans="1:44" s="23" customFormat="1" ht="12.75" customHeight="1" x14ac:dyDescent="0.2">
      <c r="A38" s="22" t="s">
        <v>26</v>
      </c>
      <c r="B38" s="22">
        <f t="shared" ref="B38:AH38" si="7">B14-B36</f>
        <v>180462.22562500043</v>
      </c>
      <c r="C38" s="22">
        <f t="shared" si="7"/>
        <v>220110.84313725447</v>
      </c>
      <c r="D38" s="22">
        <f t="shared" si="7"/>
        <v>83409.081944444682</v>
      </c>
      <c r="E38" s="22">
        <f t="shared" si="7"/>
        <v>211934.73038348043</v>
      </c>
      <c r="F38" s="22">
        <f t="shared" si="7"/>
        <v>190260.81129943533</v>
      </c>
      <c r="G38" s="22">
        <f t="shared" si="7"/>
        <v>68920.784664536361</v>
      </c>
      <c r="H38" s="22">
        <f t="shared" si="7"/>
        <v>259955.08131147549</v>
      </c>
      <c r="I38" s="22">
        <f t="shared" si="7"/>
        <v>260991.18771929899</v>
      </c>
      <c r="J38" s="22">
        <f t="shared" si="7"/>
        <v>371721.73999999929</v>
      </c>
      <c r="K38" s="22">
        <f t="shared" si="7"/>
        <v>440309.22094594594</v>
      </c>
      <c r="L38" s="22">
        <f t="shared" si="7"/>
        <v>43389.346855346113</v>
      </c>
      <c r="M38" s="22">
        <f t="shared" si="7"/>
        <v>471088.63924050517</v>
      </c>
      <c r="N38" s="22">
        <f t="shared" si="7"/>
        <v>472891.94088050351</v>
      </c>
      <c r="O38" s="22">
        <f t="shared" si="7"/>
        <v>729282.63943662029</v>
      </c>
      <c r="P38" s="22">
        <f t="shared" si="7"/>
        <v>627930.6549407104</v>
      </c>
      <c r="Q38" s="22">
        <f t="shared" si="7"/>
        <v>1158835.2522448963</v>
      </c>
      <c r="R38" s="22">
        <f t="shared" si="7"/>
        <v>1821633.9362369338</v>
      </c>
      <c r="S38" s="22">
        <f t="shared" si="7"/>
        <v>1930665.3481927719</v>
      </c>
      <c r="T38" s="22">
        <f t="shared" si="7"/>
        <v>2060859.0261194184</v>
      </c>
      <c r="U38" s="22">
        <f t="shared" si="7"/>
        <v>1584570.3090909552</v>
      </c>
      <c r="V38" s="22">
        <f t="shared" si="7"/>
        <v>1381017.0891472884</v>
      </c>
      <c r="W38" s="22">
        <f t="shared" si="7"/>
        <v>4146848.703999998</v>
      </c>
      <c r="X38" s="22">
        <f t="shared" si="7"/>
        <v>3162544.077170413</v>
      </c>
      <c r="Y38" s="22">
        <f t="shared" si="7"/>
        <v>1015488.2758620977</v>
      </c>
      <c r="Z38" s="22">
        <f t="shared" si="7"/>
        <v>2409982.896666633</v>
      </c>
      <c r="AA38" s="22">
        <f t="shared" si="7"/>
        <v>3812261.4037855081</v>
      </c>
      <c r="AB38" s="22">
        <f t="shared" si="7"/>
        <v>3514344.9847328365</v>
      </c>
      <c r="AC38" s="22">
        <f t="shared" si="7"/>
        <v>4300481.6666667201</v>
      </c>
      <c r="AD38" s="22">
        <f t="shared" si="7"/>
        <v>4589862.3818181604</v>
      </c>
      <c r="AE38" s="22">
        <f t="shared" si="7"/>
        <v>3619018.7833934966</v>
      </c>
      <c r="AF38" s="22">
        <f t="shared" si="7"/>
        <v>5244987.5035970807</v>
      </c>
      <c r="AG38" s="22">
        <f t="shared" si="7"/>
        <v>7414016.8786884844</v>
      </c>
      <c r="AH38" s="22">
        <f t="shared" si="7"/>
        <v>4108545.8241042532</v>
      </c>
      <c r="AI38" s="22">
        <f t="shared" ref="AI38:AJ38" si="8">AI14-AI36</f>
        <v>2370460.9999999907</v>
      </c>
      <c r="AJ38" s="22">
        <f t="shared" si="8"/>
        <v>2900017.7480315082</v>
      </c>
      <c r="AK38" s="22">
        <f t="shared" ref="AK38:AL38" si="9">AK14-AK36</f>
        <v>5195029.9151785299</v>
      </c>
      <c r="AL38" s="22">
        <f t="shared" si="9"/>
        <v>7715844.412556015</v>
      </c>
      <c r="AM38" s="22">
        <f t="shared" ref="AM38:AN38" si="10">AM14-AM36</f>
        <v>6145581.5555556118</v>
      </c>
      <c r="AN38" s="22">
        <f t="shared" si="10"/>
        <v>8490493.2622951195</v>
      </c>
      <c r="AO38" s="22">
        <f t="shared" ref="AO38:AP38" si="11">AO14-AO36</f>
        <v>8092262.5778894871</v>
      </c>
      <c r="AP38" s="22">
        <f t="shared" si="11"/>
        <v>10575723.454166703</v>
      </c>
      <c r="AQ38" s="22">
        <f t="shared" ref="AQ38:AR38" si="12">AQ14-AQ36</f>
        <v>8699674.2268907279</v>
      </c>
      <c r="AR38" s="22">
        <f t="shared" si="12"/>
        <v>8370968.6889763474</v>
      </c>
    </row>
    <row r="39" spans="1:44" s="6" customFormat="1" ht="12" x14ac:dyDescent="0.2">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R39" s="18"/>
    </row>
    <row r="40" spans="1:44" s="6" customFormat="1" ht="12.75" customHeight="1" x14ac:dyDescent="0.2">
      <c r="A40" s="6" t="s">
        <v>12</v>
      </c>
      <c r="B40" s="18">
        <v>0</v>
      </c>
      <c r="C40" s="18">
        <v>0</v>
      </c>
      <c r="D40" s="18">
        <v>0</v>
      </c>
      <c r="E40" s="18">
        <v>0</v>
      </c>
      <c r="F40" s="18">
        <v>0</v>
      </c>
      <c r="G40" s="18">
        <v>0</v>
      </c>
      <c r="H40" s="18">
        <v>0</v>
      </c>
      <c r="I40" s="18">
        <v>0</v>
      </c>
      <c r="J40" s="18">
        <v>53406.23</v>
      </c>
      <c r="K40" s="18">
        <v>39927.051689189189</v>
      </c>
      <c r="L40" s="18">
        <v>65078.921698113212</v>
      </c>
      <c r="M40" s="18">
        <v>38429.274683544303</v>
      </c>
      <c r="N40" s="18">
        <v>57814.32201257861</v>
      </c>
      <c r="O40" s="18">
        <v>78040.826291079808</v>
      </c>
      <c r="P40" s="18">
        <v>51346.411067193672</v>
      </c>
      <c r="Q40" s="18">
        <v>35766.038367346941</v>
      </c>
      <c r="R40" s="18">
        <v>51650.246689895474</v>
      </c>
      <c r="S40" s="18">
        <v>12748.509638554218</v>
      </c>
      <c r="T40" s="18"/>
      <c r="U40" s="18">
        <v>0</v>
      </c>
      <c r="V40" s="18">
        <v>0</v>
      </c>
      <c r="W40" s="18">
        <v>0</v>
      </c>
      <c r="X40" s="18">
        <v>0</v>
      </c>
      <c r="Y40" s="18"/>
      <c r="Z40" s="18"/>
      <c r="AA40" s="18"/>
      <c r="AB40" s="18"/>
      <c r="AC40" s="18"/>
      <c r="AD40" s="18"/>
      <c r="AE40" s="18"/>
      <c r="AF40" s="18"/>
      <c r="AG40" s="18"/>
      <c r="AR40" s="18"/>
    </row>
    <row r="41" spans="1:44" s="6" customFormat="1" ht="12.75" customHeight="1" x14ac:dyDescent="0.2">
      <c r="A41" s="6" t="s">
        <v>78</v>
      </c>
      <c r="B41" s="18">
        <v>29461.162499999999</v>
      </c>
      <c r="C41" s="18">
        <v>38887.30718954248</v>
      </c>
      <c r="D41" s="18">
        <v>41726.202777777777</v>
      </c>
      <c r="E41" s="18">
        <v>51061.821828908556</v>
      </c>
      <c r="F41" s="18">
        <v>51712.805084745763</v>
      </c>
      <c r="G41" s="18">
        <v>56890.96357827475</v>
      </c>
      <c r="H41" s="18">
        <v>46506.349836065572</v>
      </c>
      <c r="I41" s="18">
        <v>67663.124561403514</v>
      </c>
      <c r="J41" s="18">
        <v>60435.796666666669</v>
      </c>
      <c r="K41" s="18">
        <v>54843.99662162162</v>
      </c>
      <c r="L41" s="18">
        <v>29995.398742138368</v>
      </c>
      <c r="M41" s="18">
        <v>38727.01139240506</v>
      </c>
      <c r="N41" s="18">
        <v>42648.413207547164</v>
      </c>
      <c r="O41" s="18">
        <v>43224.019718309864</v>
      </c>
      <c r="P41" s="18">
        <v>48853.677865612648</v>
      </c>
      <c r="Q41" s="18">
        <v>72104.362448979591</v>
      </c>
      <c r="R41" s="18">
        <v>125977.41777003484</v>
      </c>
      <c r="S41" s="18">
        <v>80553.637951807221</v>
      </c>
      <c r="T41" s="18">
        <v>331411.62686567201</v>
      </c>
      <c r="U41" s="18">
        <v>273878.56363636401</v>
      </c>
      <c r="V41" s="18">
        <v>284271.37596899201</v>
      </c>
      <c r="W41" s="18">
        <v>592850.68799999997</v>
      </c>
      <c r="X41" s="18">
        <v>548993.13183279696</v>
      </c>
      <c r="Y41" s="18">
        <v>286818.92476488999</v>
      </c>
      <c r="Z41" s="18">
        <v>318018</v>
      </c>
      <c r="AA41" s="18">
        <v>241805</v>
      </c>
      <c r="AB41" s="18">
        <v>565038</v>
      </c>
      <c r="AC41" s="18">
        <v>1593559.68717949</v>
      </c>
      <c r="AD41" s="18">
        <v>1127675.2136363599</v>
      </c>
      <c r="AE41" s="18">
        <v>1277067.75090253</v>
      </c>
      <c r="AF41" s="18">
        <v>693945.96762589901</v>
      </c>
      <c r="AG41" s="18">
        <v>612786.118032787</v>
      </c>
      <c r="AH41" s="18">
        <v>731062.80781758996</v>
      </c>
      <c r="AI41" s="18">
        <v>394457.47601475997</v>
      </c>
      <c r="AJ41" s="18">
        <v>771790.83464566898</v>
      </c>
      <c r="AK41" s="18">
        <v>676515.37053571397</v>
      </c>
      <c r="AL41" s="18">
        <v>1121237.1345291501</v>
      </c>
      <c r="AM41" s="18">
        <v>1362440.9444444401</v>
      </c>
      <c r="AN41" s="18">
        <v>956974.68306010903</v>
      </c>
      <c r="AO41" s="18">
        <v>1152411.2914572901</v>
      </c>
      <c r="AP41" s="18">
        <v>974101.0625</v>
      </c>
      <c r="AQ41" s="18">
        <v>1011111.7100840301</v>
      </c>
      <c r="AR41" s="18">
        <v>1136896.47637795</v>
      </c>
    </row>
    <row r="42" spans="1:44" s="6" customFormat="1" ht="12.75" customHeight="1" x14ac:dyDescent="0.2">
      <c r="A42" s="6" t="s">
        <v>79</v>
      </c>
      <c r="B42" s="18">
        <v>186380.58875</v>
      </c>
      <c r="C42" s="18">
        <v>234435.80261437906</v>
      </c>
      <c r="D42" s="18">
        <v>289333.60833333334</v>
      </c>
      <c r="E42" s="18">
        <v>315526.91828908556</v>
      </c>
      <c r="F42" s="18">
        <v>314073.35593220341</v>
      </c>
      <c r="G42" s="18">
        <v>391696.62108626199</v>
      </c>
      <c r="H42" s="18">
        <v>455000.29245901637</v>
      </c>
      <c r="I42" s="18">
        <v>537631.09578947374</v>
      </c>
      <c r="J42" s="18">
        <v>620494.9833333334</v>
      </c>
      <c r="K42" s="18">
        <v>640598.12702702696</v>
      </c>
      <c r="L42" s="18">
        <v>667895.33270440251</v>
      </c>
      <c r="M42" s="18">
        <v>672560.76582278486</v>
      </c>
      <c r="N42" s="18">
        <v>768595.5937106919</v>
      </c>
      <c r="O42" s="18">
        <v>895952.7718309859</v>
      </c>
      <c r="P42" s="18">
        <v>600030.79288537544</v>
      </c>
      <c r="Q42" s="18">
        <v>598484.04</v>
      </c>
      <c r="R42" s="18">
        <v>528691.69268292689</v>
      </c>
      <c r="S42" s="18">
        <v>407129.8343373494</v>
      </c>
      <c r="T42" s="18">
        <v>742484.91791044804</v>
      </c>
      <c r="U42" s="18">
        <v>1137752.12727273</v>
      </c>
      <c r="V42" s="18">
        <v>1502254.4379845001</v>
      </c>
      <c r="W42" s="18">
        <v>1762520.4080000001</v>
      </c>
      <c r="X42" s="18">
        <v>1756991.49839228</v>
      </c>
      <c r="Y42" s="18">
        <v>1533087.31347962</v>
      </c>
      <c r="Z42" s="18">
        <v>1182637</v>
      </c>
      <c r="AA42" s="18">
        <v>1096215</v>
      </c>
      <c r="AB42" s="18">
        <v>1517413</v>
      </c>
      <c r="AC42" s="18">
        <v>2497056.1230769199</v>
      </c>
      <c r="AD42" s="18">
        <v>4561770.2318181796</v>
      </c>
      <c r="AE42" s="18">
        <v>2146780.1407942199</v>
      </c>
      <c r="AF42" s="18">
        <v>2192090.5215827301</v>
      </c>
      <c r="AG42" s="18">
        <v>2218828.1016393402</v>
      </c>
      <c r="AH42" s="18">
        <v>2000351.9674267101</v>
      </c>
      <c r="AI42" s="18">
        <v>2532786.7785977898</v>
      </c>
      <c r="AJ42" s="18">
        <v>2722112.38188976</v>
      </c>
      <c r="AK42" s="18">
        <v>2923963.96875</v>
      </c>
      <c r="AL42" s="18">
        <v>2204692.2197309402</v>
      </c>
      <c r="AM42" s="18">
        <v>3346145.24747475</v>
      </c>
      <c r="AN42" s="18">
        <v>3095468.1584699498</v>
      </c>
      <c r="AO42" s="18">
        <v>2854785.64321608</v>
      </c>
      <c r="AP42" s="18">
        <v>2562230.4833333301</v>
      </c>
      <c r="AQ42" s="18">
        <v>2491924.6092436998</v>
      </c>
      <c r="AR42" s="18">
        <v>2888295.31102362</v>
      </c>
    </row>
    <row r="43" spans="1:44" s="6" customFormat="1" ht="12.75" customHeight="1" x14ac:dyDescent="0.2">
      <c r="A43" s="17" t="s">
        <v>13</v>
      </c>
      <c r="B43" s="21">
        <v>-156919.42624999999</v>
      </c>
      <c r="C43" s="21">
        <v>-195548.49542483658</v>
      </c>
      <c r="D43" s="21">
        <v>-247607.40555555557</v>
      </c>
      <c r="E43" s="21">
        <v>-264465.09646017698</v>
      </c>
      <c r="F43" s="21">
        <v>-262360.55084745766</v>
      </c>
      <c r="G43" s="21">
        <v>-334805.65750798723</v>
      </c>
      <c r="H43" s="21">
        <v>-408493.94262295082</v>
      </c>
      <c r="I43" s="21">
        <v>-469967.97122807021</v>
      </c>
      <c r="J43" s="21">
        <v>-506652.95666666672</v>
      </c>
      <c r="K43" s="21">
        <v>-545827.07871621614</v>
      </c>
      <c r="L43" s="21">
        <v>-572821.01226415089</v>
      </c>
      <c r="M43" s="21">
        <v>-595404.47974683554</v>
      </c>
      <c r="N43" s="21">
        <v>-668132.85849056614</v>
      </c>
      <c r="O43" s="21">
        <v>-774687.92582159629</v>
      </c>
      <c r="P43" s="21">
        <v>-499830.70395256911</v>
      </c>
      <c r="Q43" s="21">
        <v>-490613.63918367354</v>
      </c>
      <c r="R43" s="21">
        <v>-351064.02822299657</v>
      </c>
      <c r="S43" s="21">
        <v>-313827.68674698798</v>
      </c>
      <c r="T43" s="21">
        <v>-411073.58955223882</v>
      </c>
      <c r="U43" s="21">
        <v>-863873.28</v>
      </c>
      <c r="V43" s="21">
        <v>-1217982.6356589147</v>
      </c>
      <c r="W43" s="21">
        <v>-1169669.568</v>
      </c>
      <c r="X43" s="21">
        <v>-1207998.4180064308</v>
      </c>
      <c r="Y43" s="21">
        <v>-1246268</v>
      </c>
      <c r="Z43" s="21">
        <v>-864619</v>
      </c>
      <c r="AA43" s="21">
        <v>-854411</v>
      </c>
      <c r="AB43" s="21">
        <v>-952376</v>
      </c>
      <c r="AC43" s="21">
        <v>-903496.43589743599</v>
      </c>
      <c r="AD43" s="21">
        <v>-3434095.0181818199</v>
      </c>
      <c r="AE43" s="21">
        <f t="shared" ref="AE43:AJ43" si="13">AE41-AE42</f>
        <v>-869712.38989168988</v>
      </c>
      <c r="AF43" s="21">
        <f t="shared" si="13"/>
        <v>-1498144.5539568311</v>
      </c>
      <c r="AG43" s="21">
        <f t="shared" si="13"/>
        <v>-1606041.9836065532</v>
      </c>
      <c r="AH43" s="21">
        <f t="shared" si="13"/>
        <v>-1269289.1596091201</v>
      </c>
      <c r="AI43" s="21">
        <f t="shared" si="13"/>
        <v>-2138329.30258303</v>
      </c>
      <c r="AJ43" s="21">
        <f t="shared" si="13"/>
        <v>-1950321.5472440911</v>
      </c>
      <c r="AK43" s="21">
        <f t="shared" ref="AK43:AL43" si="14">AK41-AK42</f>
        <v>-2247448.5982142859</v>
      </c>
      <c r="AL43" s="21">
        <f t="shared" si="14"/>
        <v>-1083455.0852017901</v>
      </c>
      <c r="AM43" s="21">
        <f t="shared" ref="AM43:AN43" si="15">AM41-AM42</f>
        <v>-1983704.30303031</v>
      </c>
      <c r="AN43" s="21">
        <f t="shared" si="15"/>
        <v>-2138493.4754098407</v>
      </c>
      <c r="AO43" s="21">
        <f t="shared" ref="AO43:AP43" si="16">AO41-AO42</f>
        <v>-1702374.35175879</v>
      </c>
      <c r="AP43" s="21">
        <f t="shared" si="16"/>
        <v>-1588129.4208333301</v>
      </c>
      <c r="AQ43" s="21">
        <f t="shared" ref="AQ43:AR43" si="17">AQ41-AQ42</f>
        <v>-1480812.8991596699</v>
      </c>
      <c r="AR43" s="21">
        <f t="shared" si="17"/>
        <v>-1751398.8346456699</v>
      </c>
    </row>
    <row r="44" spans="1:44" s="6" customFormat="1" ht="11.25" customHeight="1" x14ac:dyDescent="0.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R44" s="18"/>
    </row>
    <row r="45" spans="1:44" s="23" customFormat="1" ht="12.75" customHeight="1" x14ac:dyDescent="0.2">
      <c r="A45" s="22" t="s">
        <v>27</v>
      </c>
      <c r="B45" s="24">
        <f t="shared" ref="B45:AE45" si="18">B38+B43</f>
        <v>23542.799375000439</v>
      </c>
      <c r="C45" s="24">
        <f t="shared" si="18"/>
        <v>24562.34771241789</v>
      </c>
      <c r="D45" s="24">
        <f t="shared" si="18"/>
        <v>-164198.32361111089</v>
      </c>
      <c r="E45" s="24">
        <f t="shared" si="18"/>
        <v>-52530.366076696548</v>
      </c>
      <c r="F45" s="24">
        <f t="shared" si="18"/>
        <v>-72099.739548022335</v>
      </c>
      <c r="G45" s="24">
        <f t="shared" si="18"/>
        <v>-265884.87284345087</v>
      </c>
      <c r="H45" s="24">
        <f t="shared" si="18"/>
        <v>-148538.86131147534</v>
      </c>
      <c r="I45" s="24">
        <f t="shared" si="18"/>
        <v>-208976.78350877122</v>
      </c>
      <c r="J45" s="24">
        <f t="shared" si="18"/>
        <v>-134931.21666666743</v>
      </c>
      <c r="K45" s="24">
        <f t="shared" si="18"/>
        <v>-105517.8577702702</v>
      </c>
      <c r="L45" s="24">
        <f t="shared" si="18"/>
        <v>-529431.66540880478</v>
      </c>
      <c r="M45" s="24">
        <f t="shared" si="18"/>
        <v>-124315.84050633037</v>
      </c>
      <c r="N45" s="24">
        <f t="shared" si="18"/>
        <v>-195240.91761006264</v>
      </c>
      <c r="O45" s="24">
        <f t="shared" si="18"/>
        <v>-45405.286384976003</v>
      </c>
      <c r="P45" s="24">
        <f t="shared" si="18"/>
        <v>128099.9509881413</v>
      </c>
      <c r="Q45" s="24">
        <f t="shared" si="18"/>
        <v>668221.61306122271</v>
      </c>
      <c r="R45" s="24">
        <f t="shared" si="18"/>
        <v>1470569.9080139373</v>
      </c>
      <c r="S45" s="24">
        <f t="shared" si="18"/>
        <v>1616837.6614457839</v>
      </c>
      <c r="T45" s="24">
        <f t="shared" si="18"/>
        <v>1649785.4365671796</v>
      </c>
      <c r="U45" s="24">
        <f t="shared" si="18"/>
        <v>720697.02909095515</v>
      </c>
      <c r="V45" s="24">
        <f t="shared" si="18"/>
        <v>163034.45348837366</v>
      </c>
      <c r="W45" s="24">
        <f t="shared" si="18"/>
        <v>2977179.1359999981</v>
      </c>
      <c r="X45" s="24">
        <f t="shared" si="18"/>
        <v>1954545.6591639821</v>
      </c>
      <c r="Y45" s="24">
        <f t="shared" si="18"/>
        <v>-230779.72413790226</v>
      </c>
      <c r="Z45" s="24">
        <f t="shared" si="18"/>
        <v>1545363.896666633</v>
      </c>
      <c r="AA45" s="24">
        <f t="shared" si="18"/>
        <v>2957850.4037855081</v>
      </c>
      <c r="AB45" s="24">
        <f t="shared" si="18"/>
        <v>2561968.9847328365</v>
      </c>
      <c r="AC45" s="24">
        <f t="shared" si="18"/>
        <v>3396985.2307692841</v>
      </c>
      <c r="AD45" s="24">
        <f t="shared" si="18"/>
        <v>1155767.3636363405</v>
      </c>
      <c r="AE45" s="24">
        <f t="shared" si="18"/>
        <v>2749306.393501807</v>
      </c>
      <c r="AF45" s="24">
        <f t="shared" ref="AF45:AH45" si="19">AF38+AF43</f>
        <v>3746842.9496402498</v>
      </c>
      <c r="AG45" s="24">
        <f t="shared" si="19"/>
        <v>5807974.8950819317</v>
      </c>
      <c r="AH45" s="24">
        <f t="shared" si="19"/>
        <v>2839256.6644951329</v>
      </c>
      <c r="AI45" s="24">
        <f t="shared" ref="AI45:AJ45" si="20">AI38+AI43</f>
        <v>232131.69741696073</v>
      </c>
      <c r="AJ45" s="24">
        <f t="shared" si="20"/>
        <v>949696.20078741712</v>
      </c>
      <c r="AK45" s="24">
        <f t="shared" ref="AK45:AL45" si="21">AK38+AK43</f>
        <v>2947581.316964244</v>
      </c>
      <c r="AL45" s="24">
        <f t="shared" si="21"/>
        <v>6632389.3273542244</v>
      </c>
      <c r="AM45" s="24">
        <f t="shared" ref="AM45:AN45" si="22">AM38+AM43</f>
        <v>4161877.2525253017</v>
      </c>
      <c r="AN45" s="24">
        <f t="shared" si="22"/>
        <v>6351999.7868852783</v>
      </c>
      <c r="AO45" s="24">
        <f t="shared" ref="AO45:AP45" si="23">AO38+AO43</f>
        <v>6389888.2261306969</v>
      </c>
      <c r="AP45" s="24">
        <f t="shared" si="23"/>
        <v>8987594.0333333723</v>
      </c>
      <c r="AQ45" s="24">
        <f t="shared" ref="AQ45:AR45" si="24">AQ38+AQ43</f>
        <v>7218861.327731058</v>
      </c>
      <c r="AR45" s="24">
        <f t="shared" si="24"/>
        <v>6619569.8543306775</v>
      </c>
    </row>
    <row r="46" spans="1:44" s="6" customFormat="1" ht="12" x14ac:dyDescent="0.2">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R46" s="18"/>
    </row>
    <row r="47" spans="1:44" s="6" customFormat="1" ht="12" x14ac:dyDescent="0.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R47" s="18"/>
    </row>
    <row r="48" spans="1:44" s="6" customFormat="1" ht="15" customHeight="1" x14ac:dyDescent="0.2">
      <c r="A48" s="25" t="s">
        <v>106</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R48" s="18"/>
    </row>
    <row r="49" spans="1:45" s="6" customFormat="1" ht="12.75" customHeight="1" x14ac:dyDescent="0.2">
      <c r="A49" s="6" t="s">
        <v>59</v>
      </c>
      <c r="B49" s="15"/>
      <c r="C49" s="15"/>
      <c r="D49" s="15"/>
      <c r="E49" s="15"/>
      <c r="F49" s="15"/>
      <c r="G49" s="15"/>
      <c r="H49" s="15"/>
      <c r="I49" s="15"/>
      <c r="J49" s="15"/>
      <c r="K49" s="15"/>
      <c r="L49" s="15"/>
      <c r="M49" s="15"/>
      <c r="N49" s="15"/>
      <c r="O49" s="15"/>
      <c r="P49" s="15"/>
      <c r="Q49" s="15"/>
      <c r="R49" s="15"/>
      <c r="S49" s="15"/>
      <c r="T49" s="15"/>
      <c r="U49" s="15"/>
      <c r="V49" s="15"/>
      <c r="W49" s="15"/>
      <c r="X49" s="15"/>
      <c r="Y49" s="18">
        <v>4433505.2884012498</v>
      </c>
      <c r="Z49" s="18">
        <v>5331238.09333333</v>
      </c>
      <c r="AA49" s="18">
        <v>6841640.67823344</v>
      </c>
      <c r="AB49" s="18">
        <v>12762484.4961832</v>
      </c>
      <c r="AC49" s="18">
        <v>19598478.553846199</v>
      </c>
      <c r="AD49" s="18">
        <v>27004255.159090899</v>
      </c>
      <c r="AE49" s="18">
        <v>23055475.306859199</v>
      </c>
      <c r="AF49" s="18">
        <v>22853136.7266187</v>
      </c>
      <c r="AG49" s="18">
        <v>26842536.167213101</v>
      </c>
      <c r="AH49" s="18">
        <v>26861233.267101001</v>
      </c>
      <c r="AI49" s="18">
        <v>32730455.985239901</v>
      </c>
      <c r="AJ49" s="18">
        <v>39052061.6889764</v>
      </c>
      <c r="AK49" s="18">
        <v>40797730.848214298</v>
      </c>
      <c r="AL49" s="18">
        <v>40162661.026905797</v>
      </c>
      <c r="AM49" s="18">
        <v>44949588.651515096</v>
      </c>
      <c r="AN49" s="18">
        <v>67006797.852458999</v>
      </c>
      <c r="AO49" s="18">
        <v>65335475.195979901</v>
      </c>
      <c r="AP49" s="18">
        <v>60749615.516666703</v>
      </c>
      <c r="AQ49" s="18">
        <v>72085395.928571403</v>
      </c>
      <c r="AR49" s="18">
        <v>60227839.405511796</v>
      </c>
    </row>
    <row r="50" spans="1:45" s="6" customFormat="1" ht="12.75" customHeight="1" x14ac:dyDescent="0.2">
      <c r="A50" s="6" t="s">
        <v>58</v>
      </c>
      <c r="B50" s="15"/>
      <c r="C50" s="15"/>
      <c r="D50" s="15"/>
      <c r="E50" s="15"/>
      <c r="F50" s="15"/>
      <c r="G50" s="15"/>
      <c r="H50" s="15"/>
      <c r="I50" s="15"/>
      <c r="J50" s="15"/>
      <c r="K50" s="15"/>
      <c r="L50" s="15"/>
      <c r="M50" s="15"/>
      <c r="N50" s="15"/>
      <c r="O50" s="15"/>
      <c r="P50" s="15"/>
      <c r="Q50" s="15"/>
      <c r="R50" s="15"/>
      <c r="S50" s="15"/>
      <c r="T50" s="15"/>
      <c r="U50" s="15"/>
      <c r="V50" s="15"/>
      <c r="W50" s="15"/>
      <c r="X50" s="15"/>
      <c r="Y50" s="18">
        <v>21121513.949843299</v>
      </c>
      <c r="Z50" s="18">
        <v>23456913.4066667</v>
      </c>
      <c r="AA50" s="18">
        <v>21786833.400630899</v>
      </c>
      <c r="AB50" s="18">
        <v>25527592.255725201</v>
      </c>
      <c r="AC50" s="18">
        <v>30722897.707692299</v>
      </c>
      <c r="AD50" s="18">
        <v>26756668.763636399</v>
      </c>
      <c r="AE50" s="18">
        <v>25286273.7292419</v>
      </c>
      <c r="AF50" s="18">
        <v>23944535.309352499</v>
      </c>
      <c r="AG50" s="18">
        <v>20414747.583606601</v>
      </c>
      <c r="AH50" s="18">
        <v>22731423.368078198</v>
      </c>
      <c r="AI50" s="18">
        <v>25556952.210332099</v>
      </c>
      <c r="AJ50" s="18">
        <v>27572055.736220501</v>
      </c>
      <c r="AK50" s="18">
        <v>34244636.433035702</v>
      </c>
      <c r="AL50" s="18">
        <v>30987271.8744395</v>
      </c>
      <c r="AM50" s="18">
        <v>40197986.5757576</v>
      </c>
      <c r="AN50" s="18">
        <v>41213197.650273196</v>
      </c>
      <c r="AO50" s="18">
        <v>36575674.376884401</v>
      </c>
      <c r="AP50" s="18">
        <v>39599373.108333297</v>
      </c>
      <c r="AQ50" s="18">
        <v>39806181.563025199</v>
      </c>
      <c r="AR50" s="18">
        <v>41685932.866141699</v>
      </c>
    </row>
    <row r="51" spans="1:45" s="6" customFormat="1" ht="12.75" customHeight="1" x14ac:dyDescent="0.2">
      <c r="A51" s="6" t="s">
        <v>80</v>
      </c>
      <c r="B51" s="15"/>
      <c r="C51" s="15"/>
      <c r="D51" s="15"/>
      <c r="E51" s="15"/>
      <c r="F51" s="15"/>
      <c r="G51" s="15"/>
      <c r="H51" s="15"/>
      <c r="I51" s="15"/>
      <c r="J51" s="15"/>
      <c r="K51" s="15"/>
      <c r="L51" s="15"/>
      <c r="M51" s="15"/>
      <c r="N51" s="15"/>
      <c r="O51" s="15"/>
      <c r="P51" s="15"/>
      <c r="Q51" s="15"/>
      <c r="R51" s="15"/>
      <c r="S51" s="15"/>
      <c r="T51" s="15"/>
      <c r="U51" s="15"/>
      <c r="V51" s="15"/>
      <c r="W51" s="15"/>
      <c r="X51" s="15"/>
      <c r="Y51" s="18">
        <v>3167487.8307210002</v>
      </c>
      <c r="Z51" s="18">
        <v>3011834.2066666698</v>
      </c>
      <c r="AA51" s="18">
        <v>4107558.4511040999</v>
      </c>
      <c r="AB51" s="18">
        <v>4032288.29389313</v>
      </c>
      <c r="AC51" s="18">
        <v>8280984.1589743597</v>
      </c>
      <c r="AD51" s="18">
        <v>7121097.1500000004</v>
      </c>
      <c r="AE51" s="18">
        <v>5929608.4259927804</v>
      </c>
      <c r="AF51" s="18">
        <v>8790310.6870503593</v>
      </c>
      <c r="AG51" s="18">
        <v>6551633.9606557405</v>
      </c>
      <c r="AH51" s="18">
        <v>9968665.0781758893</v>
      </c>
      <c r="AI51" s="18">
        <v>6608241.3247232502</v>
      </c>
      <c r="AJ51" s="18">
        <v>12320900.3110236</v>
      </c>
      <c r="AK51" s="18">
        <v>11531952.7455357</v>
      </c>
      <c r="AL51" s="18">
        <v>17169296.8744395</v>
      </c>
      <c r="AM51" s="18">
        <v>19288228.1565657</v>
      </c>
      <c r="AN51" s="18">
        <v>20948150.251366101</v>
      </c>
      <c r="AO51" s="18">
        <v>13956665.5778894</v>
      </c>
      <c r="AP51" s="18">
        <v>15760893.199999999</v>
      </c>
      <c r="AQ51" s="18">
        <v>15360108.613445399</v>
      </c>
      <c r="AR51" s="18">
        <v>15025070.909448801</v>
      </c>
    </row>
    <row r="52" spans="1:45" s="17" customFormat="1" ht="12.75" customHeight="1" x14ac:dyDescent="0.2">
      <c r="A52" s="17" t="s">
        <v>81</v>
      </c>
      <c r="B52" s="21"/>
      <c r="C52" s="21"/>
      <c r="D52" s="21"/>
      <c r="E52" s="21"/>
      <c r="F52" s="21"/>
      <c r="G52" s="21"/>
      <c r="H52" s="21"/>
      <c r="I52" s="21"/>
      <c r="J52" s="21"/>
      <c r="K52" s="21"/>
      <c r="L52" s="21"/>
      <c r="M52" s="21"/>
      <c r="N52" s="21"/>
      <c r="O52" s="21"/>
      <c r="P52" s="21"/>
      <c r="Q52" s="21"/>
      <c r="R52" s="21"/>
      <c r="S52" s="21"/>
      <c r="T52" s="21"/>
      <c r="U52" s="21"/>
      <c r="V52" s="21"/>
      <c r="W52" s="21"/>
      <c r="X52" s="21"/>
      <c r="Y52" s="21">
        <v>28722507.068965498</v>
      </c>
      <c r="Z52" s="21">
        <v>31799985.706666701</v>
      </c>
      <c r="AA52" s="21">
        <v>32736032.5299685</v>
      </c>
      <c r="AB52" s="21">
        <v>42322365.045801498</v>
      </c>
      <c r="AC52" s="21">
        <v>58602360.420512803</v>
      </c>
      <c r="AD52" s="21">
        <v>60882021.0727273</v>
      </c>
      <c r="AE52" s="21">
        <v>54271357.462093897</v>
      </c>
      <c r="AF52" s="21">
        <v>55587982.723021597</v>
      </c>
      <c r="AG52" s="21">
        <v>53808917.711475402</v>
      </c>
      <c r="AH52" s="21">
        <v>59561321.713354997</v>
      </c>
      <c r="AI52" s="21">
        <v>64895649.520295203</v>
      </c>
      <c r="AJ52" s="21">
        <v>78945017.736220494</v>
      </c>
      <c r="AK52" s="21">
        <v>86574320.026785702</v>
      </c>
      <c r="AL52" s="21">
        <v>88319229.775784805</v>
      </c>
      <c r="AM52" s="21">
        <v>104435803.383838</v>
      </c>
      <c r="AN52" s="21">
        <v>129168145.754098</v>
      </c>
      <c r="AO52" s="21">
        <v>115867815.150754</v>
      </c>
      <c r="AP52" s="21">
        <v>116109881.825</v>
      </c>
      <c r="AQ52" s="21">
        <v>127251686.105042</v>
      </c>
      <c r="AR52" s="21">
        <v>116938843.18110199</v>
      </c>
    </row>
    <row r="53" spans="1:45" s="6" customFormat="1" ht="12.75" customHeight="1" x14ac:dyDescent="0.2">
      <c r="A53" s="17" t="s">
        <v>46</v>
      </c>
      <c r="B53" s="15"/>
      <c r="C53" s="15"/>
      <c r="D53" s="15"/>
      <c r="E53" s="15"/>
      <c r="F53" s="15"/>
      <c r="G53" s="15"/>
      <c r="H53" s="15"/>
      <c r="I53" s="15"/>
      <c r="J53" s="15"/>
      <c r="K53" s="15"/>
      <c r="L53" s="15"/>
      <c r="M53" s="15"/>
      <c r="N53" s="15"/>
      <c r="O53" s="15"/>
      <c r="P53" s="15"/>
      <c r="Q53" s="15"/>
      <c r="R53" s="15"/>
      <c r="S53" s="15"/>
      <c r="T53" s="15"/>
      <c r="U53" s="15"/>
      <c r="V53" s="15"/>
      <c r="W53" s="15"/>
      <c r="X53" s="15"/>
      <c r="Y53" s="15">
        <v>5712351.8307210002</v>
      </c>
      <c r="Z53" s="15">
        <v>5977613.5066666696</v>
      </c>
      <c r="AA53" s="15">
        <v>8958026.8391167205</v>
      </c>
      <c r="AB53" s="15">
        <v>10602613.114503801</v>
      </c>
      <c r="AC53" s="15">
        <v>13926422.764102601</v>
      </c>
      <c r="AD53" s="15">
        <v>13806845.245454499</v>
      </c>
      <c r="AE53" s="15">
        <v>11591872.090252699</v>
      </c>
      <c r="AF53" s="15">
        <v>15557001.3129496</v>
      </c>
      <c r="AG53" s="15">
        <v>16555143.7016393</v>
      </c>
      <c r="AH53" s="15">
        <v>14230470.156351799</v>
      </c>
      <c r="AI53" s="15">
        <v>14532216.472324699</v>
      </c>
      <c r="AJ53" s="15">
        <v>15126962.3228346</v>
      </c>
      <c r="AK53" s="15">
        <v>13764038.303571399</v>
      </c>
      <c r="AL53" s="15">
        <v>21917928.300448399</v>
      </c>
      <c r="AM53" s="15">
        <v>23797712.419191901</v>
      </c>
      <c r="AN53" s="15">
        <v>26347055.928961799</v>
      </c>
      <c r="AO53" s="15">
        <v>25306406.678392</v>
      </c>
      <c r="AP53" s="15">
        <v>27490393.4416667</v>
      </c>
      <c r="AQ53" s="15">
        <v>31678276.836134501</v>
      </c>
      <c r="AR53" s="15">
        <v>28296926.984251998</v>
      </c>
      <c r="AS53" s="68"/>
    </row>
    <row r="54" spans="1:45" s="17" customFormat="1" ht="12.75" customHeight="1" x14ac:dyDescent="0.2">
      <c r="A54" s="17" t="s">
        <v>47</v>
      </c>
      <c r="B54" s="21"/>
      <c r="C54" s="21"/>
      <c r="D54" s="21"/>
      <c r="E54" s="21"/>
      <c r="F54" s="21"/>
      <c r="G54" s="21"/>
      <c r="H54" s="21"/>
      <c r="I54" s="21"/>
      <c r="J54" s="21"/>
      <c r="K54" s="21"/>
      <c r="L54" s="21"/>
      <c r="M54" s="21"/>
      <c r="N54" s="21"/>
      <c r="O54" s="21"/>
      <c r="P54" s="21"/>
      <c r="Q54" s="21"/>
      <c r="R54" s="21"/>
      <c r="S54" s="21"/>
      <c r="T54" s="21"/>
      <c r="U54" s="21"/>
      <c r="V54" s="21"/>
      <c r="W54" s="21"/>
      <c r="X54" s="21"/>
      <c r="Y54" s="21">
        <v>34434858.8996865</v>
      </c>
      <c r="Z54" s="21">
        <v>37777599.213333301</v>
      </c>
      <c r="AA54" s="21">
        <v>41694059.3690852</v>
      </c>
      <c r="AB54" s="21">
        <v>52924978.160305299</v>
      </c>
      <c r="AC54" s="21">
        <v>72528783.184615403</v>
      </c>
      <c r="AD54" s="21">
        <v>74688866.318181798</v>
      </c>
      <c r="AE54" s="21">
        <v>65863229.552346602</v>
      </c>
      <c r="AF54" s="21">
        <v>71144984.035971195</v>
      </c>
      <c r="AG54" s="21">
        <v>70364061.413114801</v>
      </c>
      <c r="AH54" s="21">
        <v>73791791.869706795</v>
      </c>
      <c r="AI54" s="21">
        <v>79427865.992619902</v>
      </c>
      <c r="AJ54" s="21">
        <v>94071980.059055105</v>
      </c>
      <c r="AK54" s="21">
        <v>100338358.330357</v>
      </c>
      <c r="AL54" s="21">
        <v>110237158.076233</v>
      </c>
      <c r="AM54" s="21">
        <v>128233515.80303</v>
      </c>
      <c r="AN54" s="21">
        <v>155515201.68305999</v>
      </c>
      <c r="AO54" s="21">
        <v>141174221.829146</v>
      </c>
      <c r="AP54" s="21">
        <v>143600275.26666701</v>
      </c>
      <c r="AQ54" s="21">
        <v>158929962.941176</v>
      </c>
      <c r="AR54" s="21">
        <v>145235770.16535401</v>
      </c>
    </row>
    <row r="55" spans="1:45" s="6" customFormat="1" ht="11.25" customHeight="1" x14ac:dyDescent="0.2">
      <c r="A55" s="17"/>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8"/>
    </row>
    <row r="56" spans="1:45" s="6" customFormat="1" ht="12.75" customHeight="1" x14ac:dyDescent="0.2">
      <c r="A56" s="6" t="s">
        <v>54</v>
      </c>
      <c r="B56" s="15"/>
      <c r="C56" s="15"/>
      <c r="D56" s="15"/>
      <c r="E56" s="15"/>
      <c r="F56" s="15"/>
      <c r="G56" s="15"/>
      <c r="H56" s="15"/>
      <c r="I56" s="15"/>
      <c r="J56" s="15"/>
      <c r="K56" s="15"/>
      <c r="L56" s="15"/>
      <c r="M56" s="15"/>
      <c r="N56" s="15"/>
      <c r="O56" s="15"/>
      <c r="P56" s="15"/>
      <c r="Q56" s="15"/>
      <c r="R56" s="15"/>
      <c r="S56" s="15"/>
      <c r="T56" s="15"/>
      <c r="U56" s="15"/>
      <c r="V56" s="15"/>
      <c r="W56" s="15"/>
      <c r="X56" s="15"/>
      <c r="Y56" s="18">
        <v>5602603</v>
      </c>
      <c r="Z56" s="18">
        <v>6665722.8200000003</v>
      </c>
      <c r="AA56" s="18">
        <v>7890579.6246056799</v>
      </c>
      <c r="AB56" s="18">
        <v>11804925.0419847</v>
      </c>
      <c r="AC56" s="18">
        <v>18024543.123076901</v>
      </c>
      <c r="AD56" s="18">
        <v>17496474.522727299</v>
      </c>
      <c r="AE56" s="18">
        <v>15532642.4584838</v>
      </c>
      <c r="AF56" s="18">
        <v>20526195.690647501</v>
      </c>
      <c r="AG56" s="18">
        <v>21254334.642623</v>
      </c>
      <c r="AH56" s="18">
        <v>25838719.661237799</v>
      </c>
      <c r="AI56" s="18">
        <v>22383971.136531401</v>
      </c>
      <c r="AJ56" s="18">
        <v>27511250.649606299</v>
      </c>
      <c r="AK56" s="18">
        <v>30804500.535714298</v>
      </c>
      <c r="AL56" s="18">
        <v>37623161.233183898</v>
      </c>
      <c r="AM56" s="18">
        <v>43057439.121212102</v>
      </c>
      <c r="AN56" s="18">
        <v>50618963.808743201</v>
      </c>
      <c r="AO56" s="18">
        <v>45129045.979899503</v>
      </c>
      <c r="AP56" s="18">
        <v>55006928.233333297</v>
      </c>
      <c r="AQ56" s="18">
        <v>55082272.063025199</v>
      </c>
      <c r="AR56" s="18">
        <v>52409099.830708697</v>
      </c>
    </row>
    <row r="57" spans="1:45" s="6" customFormat="1" ht="12.75" customHeight="1" x14ac:dyDescent="0.2">
      <c r="A57" s="6" t="s">
        <v>48</v>
      </c>
      <c r="B57" s="18"/>
      <c r="C57" s="18"/>
      <c r="D57" s="18"/>
      <c r="E57" s="18"/>
      <c r="F57" s="18"/>
      <c r="G57" s="18"/>
      <c r="H57" s="18"/>
      <c r="I57" s="18"/>
      <c r="J57" s="18"/>
      <c r="K57" s="18"/>
      <c r="L57" s="18"/>
      <c r="M57" s="18"/>
      <c r="N57" s="18"/>
      <c r="O57" s="18"/>
      <c r="P57" s="18"/>
      <c r="Q57" s="18"/>
      <c r="R57" s="18"/>
      <c r="S57" s="18"/>
      <c r="T57" s="18"/>
      <c r="U57" s="18"/>
      <c r="V57" s="18"/>
      <c r="W57" s="18"/>
      <c r="X57" s="18"/>
      <c r="Y57" s="18">
        <v>24772866.2507837</v>
      </c>
      <c r="Z57" s="18">
        <v>25857182.6366667</v>
      </c>
      <c r="AA57" s="18">
        <v>27710635.703469999</v>
      </c>
      <c r="AB57" s="18">
        <v>35660021.786259502</v>
      </c>
      <c r="AC57" s="18">
        <v>46797790.733333297</v>
      </c>
      <c r="AD57" s="18">
        <v>48319296.022727303</v>
      </c>
      <c r="AE57" s="18">
        <v>43904656.202166103</v>
      </c>
      <c r="AF57" s="18">
        <v>42401707.111510798</v>
      </c>
      <c r="AG57" s="18">
        <v>39928015.2819672</v>
      </c>
      <c r="AH57" s="18">
        <v>41408952.908794798</v>
      </c>
      <c r="AI57" s="18">
        <v>49644310.225092299</v>
      </c>
      <c r="AJ57" s="18">
        <v>59352580.354330704</v>
      </c>
      <c r="AK57" s="18">
        <v>61554314.875</v>
      </c>
      <c r="AL57" s="18">
        <v>62920164.340807199</v>
      </c>
      <c r="AM57" s="18">
        <v>75096925.409090906</v>
      </c>
      <c r="AN57" s="18">
        <v>91610009.387978107</v>
      </c>
      <c r="AO57" s="18">
        <v>84564684.537688404</v>
      </c>
      <c r="AP57" s="18">
        <v>77385670.883333296</v>
      </c>
      <c r="AQ57" s="18">
        <v>88562084.470588207</v>
      </c>
      <c r="AR57" s="18">
        <v>79019651.755905494</v>
      </c>
    </row>
    <row r="58" spans="1:45" s="6" customFormat="1" ht="12.75" customHeight="1" x14ac:dyDescent="0.2">
      <c r="A58" s="6" t="s">
        <v>49</v>
      </c>
      <c r="B58" s="18"/>
      <c r="C58" s="18"/>
      <c r="D58" s="18"/>
      <c r="E58" s="18"/>
      <c r="F58" s="18"/>
      <c r="G58" s="18"/>
      <c r="H58" s="18"/>
      <c r="I58" s="18"/>
      <c r="J58" s="18"/>
      <c r="K58" s="18"/>
      <c r="L58" s="18"/>
      <c r="M58" s="18"/>
      <c r="N58" s="18"/>
      <c r="O58" s="18"/>
      <c r="P58" s="18"/>
      <c r="Q58" s="18"/>
      <c r="R58" s="18"/>
      <c r="S58" s="18"/>
      <c r="T58" s="18"/>
      <c r="U58" s="18"/>
      <c r="V58" s="18"/>
      <c r="W58" s="18"/>
      <c r="X58" s="18"/>
      <c r="Y58" s="18">
        <v>4059389.64890282</v>
      </c>
      <c r="Z58" s="18">
        <v>5254693.7566666696</v>
      </c>
      <c r="AA58" s="18">
        <v>6092844.0410094596</v>
      </c>
      <c r="AB58" s="18">
        <v>5460031.33206107</v>
      </c>
      <c r="AC58" s="18">
        <v>7706449.3282051301</v>
      </c>
      <c r="AD58" s="18">
        <v>8873095.7727272697</v>
      </c>
      <c r="AE58" s="18">
        <v>6425930.8916967502</v>
      </c>
      <c r="AF58" s="18">
        <v>8217081.2338129496</v>
      </c>
      <c r="AG58" s="18">
        <v>9181711.4885245897</v>
      </c>
      <c r="AH58" s="18">
        <v>6544119.2996742697</v>
      </c>
      <c r="AI58" s="18">
        <v>7399584.6309963102</v>
      </c>
      <c r="AJ58" s="18">
        <v>7208149.05511811</v>
      </c>
      <c r="AK58" s="18">
        <v>7979542.9196428601</v>
      </c>
      <c r="AL58" s="18">
        <v>9693832.5022421498</v>
      </c>
      <c r="AM58" s="18">
        <v>10079151.272727299</v>
      </c>
      <c r="AN58" s="18">
        <v>13286228.4863388</v>
      </c>
      <c r="AO58" s="18">
        <v>11480491.3115578</v>
      </c>
      <c r="AP58" s="18">
        <v>11207676.15</v>
      </c>
      <c r="AQ58" s="18">
        <v>15285606.407563001</v>
      </c>
      <c r="AR58" s="18">
        <v>13807018.5787402</v>
      </c>
    </row>
    <row r="59" spans="1:45" s="17" customFormat="1" ht="12.75" customHeight="1" x14ac:dyDescent="0.2">
      <c r="A59" s="17" t="s">
        <v>50</v>
      </c>
      <c r="B59" s="21">
        <f>SUM(B56:B58)</f>
        <v>0</v>
      </c>
      <c r="C59" s="21">
        <f t="shared" ref="C59:K59" si="25">SUM(C56:C58)</f>
        <v>0</v>
      </c>
      <c r="D59" s="21">
        <f t="shared" si="25"/>
        <v>0</v>
      </c>
      <c r="E59" s="21">
        <f t="shared" si="25"/>
        <v>0</v>
      </c>
      <c r="F59" s="21">
        <f t="shared" si="25"/>
        <v>0</v>
      </c>
      <c r="G59" s="21">
        <f t="shared" si="25"/>
        <v>0</v>
      </c>
      <c r="H59" s="21">
        <f t="shared" si="25"/>
        <v>0</v>
      </c>
      <c r="I59" s="21">
        <f t="shared" si="25"/>
        <v>0</v>
      </c>
      <c r="J59" s="21">
        <f t="shared" si="25"/>
        <v>0</v>
      </c>
      <c r="K59" s="21">
        <f t="shared" si="25"/>
        <v>0</v>
      </c>
      <c r="L59" s="21">
        <f t="shared" ref="L59:Y59" si="26">SUM(L56:L58)</f>
        <v>0</v>
      </c>
      <c r="M59" s="21">
        <f t="shared" si="26"/>
        <v>0</v>
      </c>
      <c r="N59" s="21">
        <f t="shared" si="26"/>
        <v>0</v>
      </c>
      <c r="O59" s="21">
        <f t="shared" si="26"/>
        <v>0</v>
      </c>
      <c r="P59" s="21">
        <f t="shared" si="26"/>
        <v>0</v>
      </c>
      <c r="Q59" s="21">
        <f t="shared" si="26"/>
        <v>0</v>
      </c>
      <c r="R59" s="21">
        <f t="shared" si="26"/>
        <v>0</v>
      </c>
      <c r="S59" s="21">
        <f t="shared" si="26"/>
        <v>0</v>
      </c>
      <c r="T59" s="21">
        <f t="shared" si="26"/>
        <v>0</v>
      </c>
      <c r="U59" s="21">
        <f t="shared" si="26"/>
        <v>0</v>
      </c>
      <c r="V59" s="21">
        <f t="shared" si="26"/>
        <v>0</v>
      </c>
      <c r="W59" s="21">
        <f t="shared" si="26"/>
        <v>0</v>
      </c>
      <c r="X59" s="21">
        <f t="shared" si="26"/>
        <v>0</v>
      </c>
      <c r="Y59" s="21">
        <f t="shared" si="26"/>
        <v>34434858.899686523</v>
      </c>
      <c r="Z59" s="21">
        <f t="shared" ref="Z59:AE59" si="27">SUM(Z56:Z58)</f>
        <v>37777599.213333368</v>
      </c>
      <c r="AA59" s="21">
        <f t="shared" si="27"/>
        <v>41694059.369085133</v>
      </c>
      <c r="AB59" s="21">
        <f t="shared" si="27"/>
        <v>52924978.160305269</v>
      </c>
      <c r="AC59" s="21">
        <f t="shared" si="27"/>
        <v>72528783.184615329</v>
      </c>
      <c r="AD59" s="21">
        <f t="shared" si="27"/>
        <v>74688866.318181872</v>
      </c>
      <c r="AE59" s="21">
        <f t="shared" si="27"/>
        <v>65863229.552346654</v>
      </c>
      <c r="AF59" s="21">
        <f t="shared" ref="AF59:AH59" si="28">SUM(AF56:AF58)</f>
        <v>71144984.035971239</v>
      </c>
      <c r="AG59" s="21">
        <f t="shared" si="28"/>
        <v>70364061.413114786</v>
      </c>
      <c r="AH59" s="21">
        <f t="shared" si="28"/>
        <v>73791791.869706869</v>
      </c>
      <c r="AI59" s="21">
        <f t="shared" ref="AI59:AJ59" si="29">SUM(AI56:AI58)</f>
        <v>79427865.992620021</v>
      </c>
      <c r="AJ59" s="21">
        <f t="shared" si="29"/>
        <v>94071980.05905512</v>
      </c>
      <c r="AK59" s="21">
        <f t="shared" ref="AK59:AL59" si="30">SUM(AK56:AK58)</f>
        <v>100338358.33035716</v>
      </c>
      <c r="AL59" s="21">
        <f t="shared" si="30"/>
        <v>110237158.07623324</v>
      </c>
      <c r="AM59" s="21">
        <f t="shared" ref="AM59:AN59" si="31">SUM(AM56:AM58)</f>
        <v>128233515.8030303</v>
      </c>
      <c r="AN59" s="21">
        <f t="shared" si="31"/>
        <v>155515201.68306011</v>
      </c>
      <c r="AO59" s="21">
        <f t="shared" ref="AO59:AP59" si="32">SUM(AO56:AO58)</f>
        <v>141174221.8291457</v>
      </c>
      <c r="AP59" s="21">
        <f t="shared" si="32"/>
        <v>143600275.26666659</v>
      </c>
      <c r="AQ59" s="21">
        <f t="shared" ref="AQ59:AR59" si="33">SUM(AQ56:AQ58)</f>
        <v>158929962.94117641</v>
      </c>
      <c r="AR59" s="21">
        <f t="shared" si="33"/>
        <v>145235770.1653544</v>
      </c>
    </row>
    <row r="60" spans="1:45" s="17" customFormat="1" ht="11.25" customHeight="1" x14ac:dyDescent="0.2">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row>
    <row r="61" spans="1:45" s="17" customFormat="1" ht="12" x14ac:dyDescent="0.2">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row>
    <row r="62" spans="1:45" s="17" customFormat="1" ht="15" customHeight="1" x14ac:dyDescent="0.2">
      <c r="A62" s="27" t="s">
        <v>90</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row>
    <row r="63" spans="1:45" s="17" customFormat="1" ht="12.75" customHeight="1" x14ac:dyDescent="0.2">
      <c r="A63" s="28" t="s">
        <v>52</v>
      </c>
      <c r="B63" s="26"/>
      <c r="C63" s="26"/>
      <c r="D63" s="26"/>
      <c r="E63" s="26"/>
      <c r="F63" s="26"/>
      <c r="G63" s="26"/>
      <c r="H63" s="26"/>
      <c r="I63" s="26"/>
      <c r="J63" s="26"/>
      <c r="K63" s="26"/>
      <c r="L63" s="26"/>
      <c r="M63" s="26"/>
      <c r="N63" s="26"/>
      <c r="O63" s="26"/>
      <c r="P63" s="26"/>
      <c r="Q63" s="26"/>
      <c r="R63" s="26"/>
      <c r="S63" s="26"/>
      <c r="T63" s="26"/>
      <c r="U63" s="26"/>
      <c r="V63" s="26"/>
      <c r="W63" s="26"/>
      <c r="X63" s="26"/>
      <c r="Y63" s="28">
        <f>(Y45+Y42)*100/Y59</f>
        <v>3.7819454789564229</v>
      </c>
      <c r="Z63" s="28">
        <f t="shared" ref="Z63:AE63" si="34">(Z45+Z42)*100/Z59</f>
        <v>7.2212129766674051</v>
      </c>
      <c r="AA63" s="28">
        <f t="shared" si="34"/>
        <v>9.7233645875015799</v>
      </c>
      <c r="AB63" s="28">
        <f t="shared" si="34"/>
        <v>7.7078576629294666</v>
      </c>
      <c r="AC63" s="28">
        <f t="shared" si="34"/>
        <v>8.1264859205530371</v>
      </c>
      <c r="AD63" s="28">
        <f t="shared" si="34"/>
        <v>7.655140420925993</v>
      </c>
      <c r="AE63" s="28">
        <f t="shared" si="34"/>
        <v>7.4337176715647137</v>
      </c>
      <c r="AF63" s="28">
        <f t="shared" ref="AF63:AG63" si="35">(AF45+AF42)*100/AF59</f>
        <v>8.3476488914808495</v>
      </c>
      <c r="AG63" s="28">
        <f t="shared" si="35"/>
        <v>11.407532248025124</v>
      </c>
      <c r="AH63" s="28">
        <f t="shared" ref="AH63:AI63" si="36">(AH45+AH42)*100/AH59</f>
        <v>6.5584647144320218</v>
      </c>
      <c r="AI63" s="28">
        <f t="shared" si="36"/>
        <v>3.4810433862992753</v>
      </c>
      <c r="AJ63" s="28">
        <f t="shared" ref="AJ63:AK63" si="37">(AJ45+AJ42)*100/AJ59</f>
        <v>3.9031904934627115</v>
      </c>
      <c r="AK63" s="28">
        <f t="shared" si="37"/>
        <v>5.8517454176224257</v>
      </c>
      <c r="AL63" s="28">
        <f t="shared" ref="AL63:AM63" si="38">(AL45+AL42)*100/AL59</f>
        <v>8.0164272204604377</v>
      </c>
      <c r="AM63" s="28">
        <f t="shared" si="38"/>
        <v>5.8549611253991909</v>
      </c>
      <c r="AN63" s="28">
        <f t="shared" ref="AN63:AO63" si="39">(AN45+AN42)*100/AN59</f>
        <v>6.0749481999895831</v>
      </c>
      <c r="AO63" s="28">
        <f t="shared" si="39"/>
        <v>6.5484149652583357</v>
      </c>
      <c r="AP63" s="28">
        <f t="shared" ref="AP63:AR63" si="40">(AP45+AP42)*100/AP59</f>
        <v>8.0430378668972669</v>
      </c>
      <c r="AQ63" s="28">
        <f t="shared" si="40"/>
        <v>6.1101039459557036</v>
      </c>
      <c r="AR63" s="28">
        <f t="shared" si="40"/>
        <v>6.5465037673084012</v>
      </c>
    </row>
    <row r="64" spans="1:45" s="17" customFormat="1" ht="12.75" customHeight="1" x14ac:dyDescent="0.2">
      <c r="A64" s="28" t="s">
        <v>42</v>
      </c>
      <c r="B64" s="28">
        <f t="shared" ref="B64:AH64" si="41">(B38/B14)*100</f>
        <v>7.3682602356208617</v>
      </c>
      <c r="C64" s="28">
        <f t="shared" si="41"/>
        <v>7.6020160600932485</v>
      </c>
      <c r="D64" s="28">
        <f t="shared" si="41"/>
        <v>2.871782259836841</v>
      </c>
      <c r="E64" s="28">
        <f t="shared" si="41"/>
        <v>6.5336149439759943</v>
      </c>
      <c r="F64" s="28">
        <f t="shared" si="41"/>
        <v>6.257872955602906</v>
      </c>
      <c r="G64" s="28">
        <f t="shared" si="41"/>
        <v>2.0128593156357026</v>
      </c>
      <c r="H64" s="28">
        <f t="shared" si="41"/>
        <v>7.9049389404445076</v>
      </c>
      <c r="I64" s="28">
        <f t="shared" si="41"/>
        <v>7.3903035653653593</v>
      </c>
      <c r="J64" s="28">
        <f t="shared" si="41"/>
        <v>9.2650582217816897</v>
      </c>
      <c r="K64" s="28">
        <f t="shared" si="41"/>
        <v>10.389630918689894</v>
      </c>
      <c r="L64" s="28">
        <f t="shared" si="41"/>
        <v>1.1335039672418699</v>
      </c>
      <c r="M64" s="28">
        <f t="shared" si="41"/>
        <v>10.418551910567578</v>
      </c>
      <c r="N64" s="28">
        <f t="shared" si="41"/>
        <v>9.5430311867637361</v>
      </c>
      <c r="O64" s="28">
        <f t="shared" si="41"/>
        <v>9.5480180364938043</v>
      </c>
      <c r="P64" s="28">
        <f t="shared" si="41"/>
        <v>8.7319925123110078</v>
      </c>
      <c r="Q64" s="28">
        <f t="shared" si="41"/>
        <v>13.429578752876942</v>
      </c>
      <c r="R64" s="28">
        <f t="shared" si="41"/>
        <v>18.73845847719171</v>
      </c>
      <c r="S64" s="28">
        <f t="shared" si="41"/>
        <v>20.013548563325362</v>
      </c>
      <c r="T64" s="28">
        <f t="shared" si="41"/>
        <v>17.36491228150167</v>
      </c>
      <c r="U64" s="28">
        <f t="shared" si="41"/>
        <v>14.278650119511946</v>
      </c>
      <c r="V64" s="28">
        <f t="shared" si="41"/>
        <v>10.868341009816735</v>
      </c>
      <c r="W64" s="28">
        <f t="shared" si="41"/>
        <v>22.463295780641744</v>
      </c>
      <c r="X64" s="28">
        <f t="shared" si="41"/>
        <v>20.24612622741332</v>
      </c>
      <c r="Y64" s="28">
        <f t="shared" si="41"/>
        <v>8.9323796772451232</v>
      </c>
      <c r="Z64" s="28">
        <f t="shared" si="41"/>
        <v>16.07412522556249</v>
      </c>
      <c r="AA64" s="28">
        <f t="shared" si="41"/>
        <v>22.397912905504022</v>
      </c>
      <c r="AB64" s="28">
        <f t="shared" si="41"/>
        <v>19.932355662750631</v>
      </c>
      <c r="AC64" s="28">
        <f t="shared" si="41"/>
        <v>18.755933928938283</v>
      </c>
      <c r="AD64" s="28">
        <f t="shared" si="41"/>
        <v>20.048399677717775</v>
      </c>
      <c r="AE64" s="28">
        <f t="shared" si="41"/>
        <v>19.212917091533544</v>
      </c>
      <c r="AF64" s="28">
        <f t="shared" si="41"/>
        <v>23.77579367439991</v>
      </c>
      <c r="AG64" s="28">
        <f t="shared" si="41"/>
        <v>30.296054116043408</v>
      </c>
      <c r="AH64" s="28">
        <f t="shared" si="41"/>
        <v>20.696249728046713</v>
      </c>
      <c r="AI64" s="28">
        <f t="shared" ref="AI64:AJ64" si="42">(AI38/AI14)*100</f>
        <v>12.982853392037038</v>
      </c>
      <c r="AJ64" s="28">
        <f t="shared" si="42"/>
        <v>14.824498887286738</v>
      </c>
      <c r="AK64" s="28">
        <f t="shared" ref="AK64:AL64" si="43">(AK38/AK14)*100</f>
        <v>20.60549816779529</v>
      </c>
      <c r="AL64" s="28">
        <f t="shared" si="43"/>
        <v>27.446379157710659</v>
      </c>
      <c r="AM64" s="28">
        <f t="shared" ref="AM64:AN64" si="44">(AM38/AM14)*100</f>
        <v>20.737528016310609</v>
      </c>
      <c r="AN64" s="28">
        <f t="shared" si="44"/>
        <v>24.32534886437255</v>
      </c>
      <c r="AO64" s="28">
        <f t="shared" ref="AO64:AP64" si="45">(AO38/AO14)*100</f>
        <v>23.747768997872061</v>
      </c>
      <c r="AP64" s="28">
        <f t="shared" si="45"/>
        <v>29.30692589424536</v>
      </c>
      <c r="AQ64" s="28">
        <f t="shared" ref="AQ64:AR64" si="46">(AQ38/AQ14)*100</f>
        <v>24.326030031159036</v>
      </c>
      <c r="AR64" s="28">
        <f t="shared" si="46"/>
        <v>22.814788280001519</v>
      </c>
    </row>
    <row r="65" spans="1:44" s="17" customFormat="1" ht="12.75" customHeight="1" x14ac:dyDescent="0.2">
      <c r="A65" s="28" t="s">
        <v>91</v>
      </c>
      <c r="B65" s="26"/>
      <c r="C65" s="26"/>
      <c r="D65" s="26"/>
      <c r="E65" s="26"/>
      <c r="F65" s="26"/>
      <c r="G65" s="26"/>
      <c r="H65" s="26"/>
      <c r="I65" s="26"/>
      <c r="J65" s="26"/>
      <c r="K65" s="26"/>
      <c r="L65" s="26"/>
      <c r="M65" s="26"/>
      <c r="N65" s="26"/>
      <c r="O65" s="26"/>
      <c r="P65" s="26"/>
      <c r="Q65" s="26"/>
      <c r="R65" s="26"/>
      <c r="S65" s="26"/>
      <c r="T65" s="26"/>
      <c r="U65" s="26"/>
      <c r="V65" s="26"/>
      <c r="W65" s="26"/>
      <c r="X65" s="26"/>
      <c r="Y65" s="29">
        <f>IF(Y56&gt;0,(Y45/Y56)*100," ")</f>
        <v>-4.1191518324232907</v>
      </c>
      <c r="Z65" s="29">
        <f t="shared" ref="Z65:AE65" si="47">IF(Z56&gt;0,(Z45/Z56)*100," ")</f>
        <v>23.183740734461455</v>
      </c>
      <c r="AA65" s="29">
        <f t="shared" si="47"/>
        <v>37.48584444369412</v>
      </c>
      <c r="AB65" s="29">
        <f t="shared" si="47"/>
        <v>21.702543435227998</v>
      </c>
      <c r="AC65" s="29">
        <f t="shared" si="47"/>
        <v>18.846442917158377</v>
      </c>
      <c r="AD65" s="29">
        <f t="shared" si="47"/>
        <v>6.6057156950964018</v>
      </c>
      <c r="AE65" s="29">
        <f t="shared" si="47"/>
        <v>17.700184632783834</v>
      </c>
      <c r="AF65" s="29">
        <f t="shared" ref="AF65:AG65" si="48">IF(AF56&gt;0,(AF45/AF56)*100," ")</f>
        <v>18.253957070805139</v>
      </c>
      <c r="AG65" s="29">
        <f t="shared" si="48"/>
        <v>27.326072505863063</v>
      </c>
      <c r="AH65" s="29">
        <f t="shared" ref="AH65:AI65" si="49">IF(AH56&gt;0,(AH45/AH56)*100," ")</f>
        <v>10.9883798490003</v>
      </c>
      <c r="AI65" s="29">
        <f t="shared" si="49"/>
        <v>1.0370443028230765</v>
      </c>
      <c r="AJ65" s="29">
        <f t="shared" ref="AJ65:AK65" si="50">IF(AJ56&gt;0,(AJ45/AJ56)*100," ")</f>
        <v>3.4520284551331653</v>
      </c>
      <c r="AK65" s="29">
        <f t="shared" si="50"/>
        <v>9.5686710243747015</v>
      </c>
      <c r="AL65" s="29">
        <f t="shared" ref="AL65:AM65" si="51">IF(AL56&gt;0,(AL45/AL56)*100," ")</f>
        <v>17.628474349211277</v>
      </c>
      <c r="AM65" s="29">
        <f t="shared" si="51"/>
        <v>9.665872698116333</v>
      </c>
      <c r="AN65" s="29">
        <f t="shared" ref="AN65:AO65" si="52">IF(AN56&gt;0,(AN45/AN56)*100," ")</f>
        <v>12.548656291909563</v>
      </c>
      <c r="AO65" s="29">
        <f t="shared" si="52"/>
        <v>14.159147589729143</v>
      </c>
      <c r="AP65" s="29">
        <f t="shared" ref="AP65:AR65" si="53">IF(AP56&gt;0,(AP45/AP56)*100," ")</f>
        <v>16.339021868679875</v>
      </c>
      <c r="AQ65" s="29">
        <f t="shared" si="53"/>
        <v>13.10559833020546</v>
      </c>
      <c r="AR65" s="29">
        <f t="shared" si="53"/>
        <v>12.630573460931672</v>
      </c>
    </row>
    <row r="66" spans="1:44" s="17" customFormat="1" ht="12.75" customHeight="1" x14ac:dyDescent="0.2">
      <c r="A66" s="28" t="s">
        <v>92</v>
      </c>
      <c r="B66" s="26"/>
      <c r="C66" s="26"/>
      <c r="D66" s="26"/>
      <c r="E66" s="26"/>
      <c r="F66" s="26"/>
      <c r="G66" s="26"/>
      <c r="H66" s="26"/>
      <c r="I66" s="26"/>
      <c r="J66" s="26"/>
      <c r="K66" s="26"/>
      <c r="L66" s="26"/>
      <c r="M66" s="26"/>
      <c r="N66" s="26"/>
      <c r="O66" s="26"/>
      <c r="P66" s="26"/>
      <c r="Q66" s="26"/>
      <c r="R66" s="26"/>
      <c r="S66" s="26"/>
      <c r="T66" s="26"/>
      <c r="U66" s="26"/>
      <c r="V66" s="26"/>
      <c r="W66" s="26"/>
      <c r="X66" s="26"/>
      <c r="Y66" s="28">
        <f>(Y53/Y58)*100</f>
        <v>140.71947570406172</v>
      </c>
      <c r="Z66" s="28">
        <f t="shared" ref="Z66:AE66" si="54">(Z53/Z58)*100</f>
        <v>113.75760003297673</v>
      </c>
      <c r="AA66" s="28">
        <f t="shared" si="54"/>
        <v>147.025375650885</v>
      </c>
      <c r="AB66" s="28">
        <f t="shared" si="54"/>
        <v>194.18593904847597</v>
      </c>
      <c r="AC66" s="28">
        <f t="shared" si="54"/>
        <v>180.71127403813259</v>
      </c>
      <c r="AD66" s="28">
        <f t="shared" si="54"/>
        <v>155.60347368155109</v>
      </c>
      <c r="AE66" s="28">
        <f t="shared" si="54"/>
        <v>180.39210638307839</v>
      </c>
      <c r="AF66" s="28">
        <f t="shared" ref="AF66:AG66" si="55">(AF53/AF58)*100</f>
        <v>189.32514928698993</v>
      </c>
      <c r="AG66" s="28">
        <f t="shared" si="55"/>
        <v>180.30564042804124</v>
      </c>
      <c r="AH66" s="28">
        <f t="shared" ref="AH66:AI66" si="56">(AH53/AH58)*100</f>
        <v>217.45432050818684</v>
      </c>
      <c r="AI66" s="28">
        <f t="shared" si="56"/>
        <v>196.39232736727308</v>
      </c>
      <c r="AJ66" s="28">
        <f t="shared" ref="AJ66:AK66" si="57">(AJ53/AJ58)*100</f>
        <v>209.8591775387022</v>
      </c>
      <c r="AK66" s="28">
        <f t="shared" si="57"/>
        <v>172.49156301533418</v>
      </c>
      <c r="AL66" s="28">
        <f t="shared" ref="AL66:AM66" si="58">(AL53/AL58)*100</f>
        <v>226.10178477272905</v>
      </c>
      <c r="AM66" s="28">
        <f t="shared" si="58"/>
        <v>236.10829697124407</v>
      </c>
      <c r="AN66" s="28">
        <f t="shared" ref="AN66:AO66" si="59">(AN53/AN58)*100</f>
        <v>198.30349866444368</v>
      </c>
      <c r="AO66" s="28">
        <f t="shared" si="59"/>
        <v>220.42964879835048</v>
      </c>
      <c r="AP66" s="28">
        <f t="shared" ref="AP66:AR66" si="60">(AP53/AP58)*100</f>
        <v>245.28183250250945</v>
      </c>
      <c r="AQ66" s="28">
        <f t="shared" si="60"/>
        <v>207.24252601755299</v>
      </c>
      <c r="AR66" s="28">
        <f t="shared" si="60"/>
        <v>204.94596152585106</v>
      </c>
    </row>
    <row r="67" spans="1:44" s="17" customFormat="1" ht="12.75" customHeight="1" x14ac:dyDescent="0.2">
      <c r="A67" s="28" t="s">
        <v>93</v>
      </c>
      <c r="B67" s="26"/>
      <c r="C67" s="26"/>
      <c r="D67" s="26"/>
      <c r="E67" s="26"/>
      <c r="F67" s="26"/>
      <c r="G67" s="26"/>
      <c r="H67" s="26"/>
      <c r="I67" s="26"/>
      <c r="J67" s="26"/>
      <c r="K67" s="26"/>
      <c r="L67" s="26"/>
      <c r="M67" s="26"/>
      <c r="N67" s="26"/>
      <c r="O67" s="26"/>
      <c r="P67" s="26"/>
      <c r="Q67" s="26"/>
      <c r="R67" s="26"/>
      <c r="S67" s="26"/>
      <c r="T67" s="26"/>
      <c r="U67" s="26"/>
      <c r="V67" s="26"/>
      <c r="W67" s="26"/>
      <c r="X67" s="26"/>
      <c r="Y67" s="28">
        <f>(Y56/Y$59)*100</f>
        <v>16.270149432936993</v>
      </c>
      <c r="Z67" s="28">
        <f t="shared" ref="Z67:AE67" si="61">(Z56/Z$59)*100</f>
        <v>17.644643806924012</v>
      </c>
      <c r="AA67" s="28">
        <f t="shared" si="61"/>
        <v>18.92494936690262</v>
      </c>
      <c r="AB67" s="28">
        <f t="shared" si="61"/>
        <v>22.305016369073567</v>
      </c>
      <c r="AC67" s="28">
        <f t="shared" si="61"/>
        <v>24.851572481503087</v>
      </c>
      <c r="AD67" s="28">
        <f t="shared" si="61"/>
        <v>23.425813491652971</v>
      </c>
      <c r="AE67" s="28">
        <f t="shared" si="61"/>
        <v>23.58317769118624</v>
      </c>
      <c r="AF67" s="28">
        <f t="shared" ref="AF67:AG67" si="62">(AF56/AF$59)*100</f>
        <v>28.851219757487556</v>
      </c>
      <c r="AG67" s="28">
        <f t="shared" si="62"/>
        <v>30.206236274277249</v>
      </c>
      <c r="AH67" s="28">
        <f t="shared" ref="AH67:AI67" si="63">(AH56/AH$59)*100</f>
        <v>35.015709751107366</v>
      </c>
      <c r="AI67" s="28">
        <f t="shared" si="63"/>
        <v>28.181508916041114</v>
      </c>
      <c r="AJ67" s="28">
        <f t="shared" ref="AJ67:AK67" si="64">(AJ56/AJ$59)*100</f>
        <v>29.244893784882269</v>
      </c>
      <c r="AK67" s="28">
        <f t="shared" si="64"/>
        <v>30.700622422277025</v>
      </c>
      <c r="AL67" s="28">
        <f t="shared" ref="AL67:AM67" si="65">(AL56/AL$59)*100</f>
        <v>34.129291692340288</v>
      </c>
      <c r="AM67" s="28">
        <f t="shared" si="65"/>
        <v>33.577367704204057</v>
      </c>
      <c r="AN67" s="28">
        <f t="shared" ref="AN67:AO67" si="66">(AN56/AN$59)*100</f>
        <v>32.549206290395084</v>
      </c>
      <c r="AO67" s="28">
        <f t="shared" si="66"/>
        <v>31.966916760849131</v>
      </c>
      <c r="AP67" s="28">
        <f t="shared" ref="AP67:AR67" si="67">(AP56/AP$59)*100</f>
        <v>38.305586901686013</v>
      </c>
      <c r="AQ67" s="28">
        <f t="shared" si="67"/>
        <v>34.658204811519653</v>
      </c>
      <c r="AR67" s="28">
        <f t="shared" si="67"/>
        <v>36.085531664162133</v>
      </c>
    </row>
    <row r="68" spans="1:44" s="17" customFormat="1" ht="12.75" customHeight="1" x14ac:dyDescent="0.2">
      <c r="A68" s="28" t="s">
        <v>94</v>
      </c>
      <c r="B68" s="26"/>
      <c r="C68" s="26"/>
      <c r="D68" s="26"/>
      <c r="E68" s="26"/>
      <c r="F68" s="26"/>
      <c r="G68" s="26"/>
      <c r="H68" s="26"/>
      <c r="I68" s="26"/>
      <c r="J68" s="26"/>
      <c r="K68" s="26"/>
      <c r="L68" s="26"/>
      <c r="M68" s="26"/>
      <c r="N68" s="26"/>
      <c r="O68" s="26"/>
      <c r="P68" s="26"/>
      <c r="Q68" s="26"/>
      <c r="R68" s="26"/>
      <c r="S68" s="26"/>
      <c r="T68" s="26"/>
      <c r="U68" s="26"/>
      <c r="V68" s="26"/>
      <c r="W68" s="26"/>
      <c r="X68" s="26"/>
      <c r="Y68" s="28">
        <f t="shared" ref="Y68:AE69" si="68">(Y57/Y$59)*100</f>
        <v>71.941245128811076</v>
      </c>
      <c r="Z68" s="28">
        <f t="shared" si="68"/>
        <v>68.445806973198458</v>
      </c>
      <c r="AA68" s="28">
        <f t="shared" si="68"/>
        <v>66.461832027841808</v>
      </c>
      <c r="AB68" s="28">
        <f t="shared" si="68"/>
        <v>67.378434580073559</v>
      </c>
      <c r="AC68" s="28">
        <f t="shared" si="68"/>
        <v>64.523060609211981</v>
      </c>
      <c r="AD68" s="28">
        <f t="shared" si="68"/>
        <v>64.694108244838503</v>
      </c>
      <c r="AE68" s="28">
        <f t="shared" si="68"/>
        <v>66.66034523447054</v>
      </c>
      <c r="AF68" s="28">
        <f t="shared" ref="AF68:AG68" si="69">(AF57/AF$59)*100</f>
        <v>59.5990113513446</v>
      </c>
      <c r="AG68" s="28">
        <f t="shared" si="69"/>
        <v>56.744898574779015</v>
      </c>
      <c r="AH68" s="28">
        <f t="shared" ref="AH68:AI68" si="70">(AH57/AH$59)*100</f>
        <v>56.115933574170427</v>
      </c>
      <c r="AI68" s="28">
        <f t="shared" si="70"/>
        <v>62.502384528000491</v>
      </c>
      <c r="AJ68" s="28">
        <f t="shared" ref="AJ68:AK68" si="71">(AJ57/AJ$59)*100</f>
        <v>63.092729968127827</v>
      </c>
      <c r="AK68" s="28">
        <f t="shared" si="71"/>
        <v>61.34674305945552</v>
      </c>
      <c r="AL68" s="28">
        <f t="shared" ref="AL68:AM68" si="72">(AL57/AL$59)*100</f>
        <v>57.077092188185297</v>
      </c>
      <c r="AM68" s="28">
        <f t="shared" si="72"/>
        <v>58.562634689390833</v>
      </c>
      <c r="AN68" s="28">
        <f t="shared" ref="AN68:AO68" si="73">(AN57/AN$59)*100</f>
        <v>58.907430525460299</v>
      </c>
      <c r="AO68" s="28">
        <f t="shared" si="73"/>
        <v>59.900939025562138</v>
      </c>
      <c r="AP68" s="28">
        <f t="shared" ref="AP68:AR68" si="74">(AP57/AP$59)*100</f>
        <v>53.8896396539823</v>
      </c>
      <c r="AQ68" s="28">
        <f t="shared" si="74"/>
        <v>55.723969748465265</v>
      </c>
      <c r="AR68" s="28">
        <f t="shared" si="74"/>
        <v>54.407844338856556</v>
      </c>
    </row>
    <row r="69" spans="1:44" s="17" customFormat="1" ht="12.75" customHeight="1" x14ac:dyDescent="0.2">
      <c r="A69" s="28" t="s">
        <v>95</v>
      </c>
      <c r="B69" s="26"/>
      <c r="C69" s="26"/>
      <c r="D69" s="26"/>
      <c r="E69" s="26"/>
      <c r="F69" s="26"/>
      <c r="G69" s="26"/>
      <c r="H69" s="26"/>
      <c r="I69" s="26"/>
      <c r="J69" s="26"/>
      <c r="K69" s="26"/>
      <c r="L69" s="26"/>
      <c r="M69" s="26"/>
      <c r="N69" s="26"/>
      <c r="O69" s="26"/>
      <c r="P69" s="26"/>
      <c r="Q69" s="26"/>
      <c r="R69" s="26"/>
      <c r="S69" s="26"/>
      <c r="T69" s="26"/>
      <c r="U69" s="26"/>
      <c r="V69" s="26"/>
      <c r="W69" s="26"/>
      <c r="X69" s="26"/>
      <c r="Y69" s="28">
        <f t="shared" si="68"/>
        <v>11.788605438251917</v>
      </c>
      <c r="Z69" s="28">
        <f t="shared" si="68"/>
        <v>13.909549219877526</v>
      </c>
      <c r="AA69" s="28">
        <f t="shared" si="68"/>
        <v>14.613218605255589</v>
      </c>
      <c r="AB69" s="28">
        <f t="shared" si="68"/>
        <v>10.316549050852885</v>
      </c>
      <c r="AC69" s="28">
        <f t="shared" si="68"/>
        <v>10.625366909284931</v>
      </c>
      <c r="AD69" s="28">
        <f t="shared" si="68"/>
        <v>11.880078263508532</v>
      </c>
      <c r="AE69" s="28">
        <f t="shared" si="68"/>
        <v>9.7564770743432199</v>
      </c>
      <c r="AF69" s="28">
        <f t="shared" ref="AF69:AG69" si="75">(AF58/AF$59)*100</f>
        <v>11.549768891167865</v>
      </c>
      <c r="AG69" s="28">
        <f t="shared" si="75"/>
        <v>13.048865150943744</v>
      </c>
      <c r="AH69" s="28">
        <f t="shared" ref="AH69:AI69" si="76">(AH58/AH$59)*100</f>
        <v>8.8683566747222091</v>
      </c>
      <c r="AI69" s="28">
        <f t="shared" si="76"/>
        <v>9.3161065559583793</v>
      </c>
      <c r="AJ69" s="28">
        <f t="shared" ref="AJ69:AK69" si="77">(AJ58/AJ$59)*100</f>
        <v>7.6623762469898953</v>
      </c>
      <c r="AK69" s="28">
        <f t="shared" si="77"/>
        <v>7.9526345182674429</v>
      </c>
      <c r="AL69" s="28">
        <f t="shared" ref="AL69:AM69" si="78">(AL58/AL$59)*100</f>
        <v>8.7936161194744269</v>
      </c>
      <c r="AM69" s="28">
        <f t="shared" si="78"/>
        <v>7.85999760640511</v>
      </c>
      <c r="AN69" s="28">
        <f t="shared" ref="AN69:AO69" si="79">(AN58/AN$59)*100</f>
        <v>8.5433631841446118</v>
      </c>
      <c r="AO69" s="28">
        <f t="shared" si="79"/>
        <v>8.1321442135887363</v>
      </c>
      <c r="AP69" s="28">
        <f t="shared" ref="AP69:AR69" si="80">(AP58/AP$59)*100</f>
        <v>7.8047734443316887</v>
      </c>
      <c r="AQ69" s="28">
        <f t="shared" si="80"/>
        <v>9.6178254400150784</v>
      </c>
      <c r="AR69" s="28">
        <f t="shared" si="80"/>
        <v>9.5066239969813076</v>
      </c>
    </row>
    <row r="70" spans="1:44" s="17" customFormat="1" ht="12.75" customHeight="1" x14ac:dyDescent="0.2">
      <c r="A70" s="28" t="s">
        <v>96</v>
      </c>
      <c r="B70" s="26"/>
      <c r="C70" s="26"/>
      <c r="D70" s="26"/>
      <c r="E70" s="26"/>
      <c r="F70" s="26"/>
      <c r="G70" s="26"/>
      <c r="H70" s="26"/>
      <c r="I70" s="26"/>
      <c r="J70" s="26"/>
      <c r="K70" s="26"/>
      <c r="L70" s="26"/>
      <c r="M70" s="26"/>
      <c r="N70" s="26"/>
      <c r="O70" s="26"/>
      <c r="P70" s="26"/>
      <c r="Q70" s="26"/>
      <c r="R70" s="26"/>
      <c r="S70" s="26"/>
      <c r="T70" s="26"/>
      <c r="U70" s="26"/>
      <c r="V70" s="26"/>
      <c r="W70" s="26"/>
      <c r="X70" s="26"/>
      <c r="Y70" s="28">
        <f>(Y52/(Y56+Y57))*100</f>
        <v>94.558233263258785</v>
      </c>
      <c r="Z70" s="28">
        <f t="shared" ref="Z70:AE70" si="81">(Z52/(Z56+Z57))*100</f>
        <v>97.777198132057379</v>
      </c>
      <c r="AA70" s="28">
        <f t="shared" si="81"/>
        <v>91.952008458970653</v>
      </c>
      <c r="AB70" s="28">
        <f t="shared" si="81"/>
        <v>89.165516605229627</v>
      </c>
      <c r="AC70" s="28">
        <f t="shared" si="81"/>
        <v>90.404582701888771</v>
      </c>
      <c r="AD70" s="28">
        <f t="shared" si="81"/>
        <v>92.5036971658337</v>
      </c>
      <c r="AE70" s="28">
        <f t="shared" si="81"/>
        <v>91.308586838627505</v>
      </c>
      <c r="AF70" s="28">
        <f t="shared" ref="AF70:AG70" si="82">(AF52/(AF56+AF57))*100</f>
        <v>88.335984909249262</v>
      </c>
      <c r="AG70" s="28">
        <f t="shared" si="82"/>
        <v>87.948432477335601</v>
      </c>
      <c r="AH70" s="28">
        <f t="shared" ref="AH70:AI70" si="83">(AH52/(AH56+AH57))*100</f>
        <v>88.570086423923541</v>
      </c>
      <c r="AI70" s="28">
        <f t="shared" si="83"/>
        <v>90.097456573316592</v>
      </c>
      <c r="AJ70" s="28">
        <f t="shared" ref="AJ70:AK70" si="84">(AJ52/(AJ56+AJ57))*100</f>
        <v>90.883647225555137</v>
      </c>
      <c r="AK70" s="28">
        <f t="shared" si="84"/>
        <v>93.736932031657958</v>
      </c>
      <c r="AL70" s="28">
        <f t="shared" ref="AL70:AM70" si="85">(AL52/(AL56+AL57))*100</f>
        <v>87.841961931913204</v>
      </c>
      <c r="AM70" s="28">
        <f t="shared" si="85"/>
        <v>88.389289552696454</v>
      </c>
      <c r="AN70" s="28">
        <f t="shared" ref="AN70:AO70" si="86">(AN52/(AN56+AN57))*100</f>
        <v>90.817041599141348</v>
      </c>
      <c r="AO70" s="28">
        <f t="shared" si="86"/>
        <v>89.33956536552941</v>
      </c>
      <c r="AP70" s="28">
        <f t="shared" ref="AP70:AR70" si="87">(AP52/(AP56+AP57))*100</f>
        <v>87.701187679442725</v>
      </c>
      <c r="AQ70" s="28">
        <f t="shared" si="87"/>
        <v>88.588016387030521</v>
      </c>
      <c r="AR70" s="28">
        <f t="shared" si="87"/>
        <v>88.975084804055939</v>
      </c>
    </row>
    <row r="71" spans="1:44" s="6" customFormat="1" ht="12" x14ac:dyDescent="0.2"/>
    <row r="72" spans="1:44" s="17" customFormat="1" ht="12.75" customHeight="1" x14ac:dyDescent="0.2">
      <c r="A72" s="17" t="s">
        <v>60</v>
      </c>
      <c r="B72" s="15">
        <v>231.47437500000001</v>
      </c>
      <c r="C72" s="15">
        <v>237.18496732026145</v>
      </c>
      <c r="D72" s="15">
        <v>240.16944444444445</v>
      </c>
      <c r="E72" s="15">
        <v>227.76047197640113</v>
      </c>
      <c r="F72" s="15">
        <v>241.35197740112991</v>
      </c>
      <c r="G72" s="15">
        <v>256.97060702875399</v>
      </c>
      <c r="H72" s="15">
        <v>280.01737704918031</v>
      </c>
      <c r="I72" s="15">
        <v>275.75578947368422</v>
      </c>
      <c r="J72" s="15">
        <v>271.68333333333334</v>
      </c>
      <c r="K72" s="15">
        <v>260.12939189189183</v>
      </c>
      <c r="L72" s="15">
        <v>271.86226415094342</v>
      </c>
      <c r="M72" s="15">
        <v>259.05569620253169</v>
      </c>
      <c r="N72" s="15">
        <v>268.1849056603773</v>
      </c>
      <c r="O72" s="15">
        <v>304.9896713615023</v>
      </c>
      <c r="P72" s="15">
        <v>268.65276679841895</v>
      </c>
      <c r="Q72" s="15">
        <v>269.49102040816319</v>
      </c>
      <c r="R72" s="15">
        <v>227.06062717770033</v>
      </c>
      <c r="S72" s="15"/>
      <c r="T72" s="15"/>
      <c r="U72" s="15"/>
      <c r="V72" s="15"/>
      <c r="W72" s="15"/>
      <c r="X72" s="15"/>
      <c r="Y72" s="30">
        <v>254</v>
      </c>
      <c r="Z72" s="30">
        <v>238</v>
      </c>
      <c r="AA72" s="31">
        <v>231</v>
      </c>
      <c r="AB72" s="17">
        <v>222</v>
      </c>
      <c r="AC72" s="16">
        <v>223.77435897435899</v>
      </c>
      <c r="AD72" s="16">
        <v>212.70454545454501</v>
      </c>
      <c r="AE72" s="16">
        <v>187.22021660649801</v>
      </c>
      <c r="AF72" s="16">
        <v>193.744604316547</v>
      </c>
      <c r="AG72" s="16">
        <v>170.60327868852499</v>
      </c>
      <c r="AH72" s="16">
        <v>154.114006514658</v>
      </c>
      <c r="AI72" s="32">
        <v>151.708487084871</v>
      </c>
      <c r="AJ72" s="32">
        <v>141.59448818897599</v>
      </c>
      <c r="AK72" s="32">
        <v>170</v>
      </c>
      <c r="AL72" s="17">
        <v>134</v>
      </c>
      <c r="AM72" s="17">
        <v>162</v>
      </c>
      <c r="AN72" s="31">
        <v>162.639344262295</v>
      </c>
      <c r="AO72" s="31">
        <v>144.301507537688</v>
      </c>
      <c r="AP72" s="31">
        <v>137.19583333333301</v>
      </c>
      <c r="AQ72" s="31">
        <v>165.87394957983199</v>
      </c>
      <c r="AR72" s="31">
        <v>125.090551181102</v>
      </c>
    </row>
    <row r="73" spans="1:44" s="6" customFormat="1" ht="12" x14ac:dyDescent="0.2">
      <c r="B73" s="28"/>
      <c r="J73" s="19"/>
      <c r="K73" s="19"/>
      <c r="L73" s="19"/>
      <c r="M73" s="19"/>
      <c r="N73" s="19"/>
      <c r="O73" s="19"/>
      <c r="P73" s="19"/>
      <c r="Q73" s="19"/>
      <c r="R73" s="19"/>
      <c r="S73" s="19"/>
      <c r="T73" s="18"/>
    </row>
    <row r="74" spans="1:44" s="17" customFormat="1" ht="12.75" customHeight="1" x14ac:dyDescent="0.2">
      <c r="A74" s="17" t="s">
        <v>14</v>
      </c>
      <c r="B74" s="15">
        <v>137</v>
      </c>
      <c r="C74" s="15">
        <v>127</v>
      </c>
      <c r="D74" s="15">
        <v>124</v>
      </c>
      <c r="E74" s="15">
        <v>145</v>
      </c>
      <c r="F74" s="15">
        <v>136</v>
      </c>
      <c r="G74" s="15">
        <v>124</v>
      </c>
      <c r="H74" s="15">
        <v>109</v>
      </c>
      <c r="I74" s="15">
        <v>86</v>
      </c>
      <c r="J74" s="15">
        <v>84</v>
      </c>
      <c r="K74" s="15">
        <v>88</v>
      </c>
      <c r="L74" s="15">
        <v>111</v>
      </c>
      <c r="M74" s="15">
        <v>88</v>
      </c>
      <c r="N74" s="15">
        <v>93</v>
      </c>
      <c r="O74" s="15">
        <v>75</v>
      </c>
      <c r="P74" s="15">
        <v>74</v>
      </c>
      <c r="Q74" s="15">
        <v>76</v>
      </c>
      <c r="R74" s="15">
        <v>81</v>
      </c>
      <c r="S74" s="15">
        <v>94</v>
      </c>
      <c r="T74" s="15">
        <v>144</v>
      </c>
      <c r="U74" s="15">
        <v>139</v>
      </c>
      <c r="V74" s="15">
        <v>160</v>
      </c>
      <c r="W74" s="15">
        <v>168</v>
      </c>
      <c r="X74" s="15">
        <v>180</v>
      </c>
      <c r="Y74" s="15">
        <v>171</v>
      </c>
      <c r="Z74" s="15">
        <v>195</v>
      </c>
      <c r="AA74" s="17">
        <v>218</v>
      </c>
      <c r="AB74" s="17">
        <v>185</v>
      </c>
      <c r="AC74" s="15">
        <v>152</v>
      </c>
      <c r="AD74" s="15">
        <v>163</v>
      </c>
      <c r="AE74" s="15">
        <v>136</v>
      </c>
      <c r="AF74" s="15">
        <v>138</v>
      </c>
      <c r="AG74" s="15">
        <v>129</v>
      </c>
      <c r="AH74" s="15">
        <v>132</v>
      </c>
      <c r="AI74" s="15">
        <v>115</v>
      </c>
      <c r="AJ74" s="15">
        <v>105</v>
      </c>
      <c r="AK74" s="15">
        <v>103</v>
      </c>
      <c r="AL74" s="17">
        <v>103</v>
      </c>
      <c r="AM74" s="17">
        <v>95</v>
      </c>
      <c r="AN74" s="17">
        <v>92</v>
      </c>
      <c r="AO74" s="17">
        <v>96</v>
      </c>
      <c r="AP74" s="17">
        <v>107</v>
      </c>
      <c r="AQ74" s="17">
        <v>105</v>
      </c>
      <c r="AR74" s="17">
        <v>95</v>
      </c>
    </row>
    <row r="75" spans="1:44" s="17" customFormat="1" ht="12.75" customHeight="1" x14ac:dyDescent="0.2">
      <c r="A75" s="17" t="s">
        <v>55</v>
      </c>
      <c r="B75" s="15">
        <v>320</v>
      </c>
      <c r="C75" s="15">
        <v>306</v>
      </c>
      <c r="D75" s="15">
        <v>288</v>
      </c>
      <c r="E75" s="15">
        <v>339</v>
      </c>
      <c r="F75" s="15">
        <v>354</v>
      </c>
      <c r="G75" s="15">
        <v>313</v>
      </c>
      <c r="H75" s="15">
        <v>305</v>
      </c>
      <c r="I75" s="15">
        <v>285</v>
      </c>
      <c r="J75" s="15">
        <v>270</v>
      </c>
      <c r="K75" s="15">
        <v>296</v>
      </c>
      <c r="L75" s="15">
        <v>318</v>
      </c>
      <c r="M75" s="15">
        <v>316</v>
      </c>
      <c r="N75" s="15">
        <v>318</v>
      </c>
      <c r="O75" s="15">
        <v>213</v>
      </c>
      <c r="P75" s="15">
        <v>253</v>
      </c>
      <c r="Q75" s="15">
        <v>245</v>
      </c>
      <c r="R75" s="15">
        <v>287</v>
      </c>
      <c r="S75" s="15">
        <v>332</v>
      </c>
      <c r="T75" s="15">
        <v>268</v>
      </c>
      <c r="U75" s="15">
        <v>275</v>
      </c>
      <c r="V75" s="15">
        <v>258</v>
      </c>
      <c r="W75" s="15">
        <v>250</v>
      </c>
      <c r="X75" s="15">
        <v>311</v>
      </c>
      <c r="Y75" s="15">
        <v>319</v>
      </c>
      <c r="Z75" s="33">
        <v>300</v>
      </c>
      <c r="AA75" s="17">
        <v>317</v>
      </c>
      <c r="AB75" s="17">
        <v>262</v>
      </c>
      <c r="AC75" s="17">
        <v>195</v>
      </c>
      <c r="AD75" s="17">
        <v>220</v>
      </c>
      <c r="AE75" s="17">
        <v>277</v>
      </c>
      <c r="AF75" s="17">
        <v>278</v>
      </c>
      <c r="AG75" s="17">
        <v>305</v>
      </c>
      <c r="AH75" s="17">
        <v>307</v>
      </c>
      <c r="AI75" s="17">
        <v>271</v>
      </c>
      <c r="AJ75" s="17">
        <v>254</v>
      </c>
      <c r="AK75" s="17">
        <v>224</v>
      </c>
      <c r="AL75" s="17">
        <v>223</v>
      </c>
      <c r="AM75" s="17">
        <v>198</v>
      </c>
      <c r="AN75" s="17">
        <v>183</v>
      </c>
      <c r="AO75" s="17">
        <v>199</v>
      </c>
      <c r="AP75" s="17">
        <v>240</v>
      </c>
      <c r="AQ75" s="17">
        <v>238</v>
      </c>
      <c r="AR75" s="17">
        <v>254</v>
      </c>
    </row>
    <row r="76" spans="1:44" s="10" customFormat="1" ht="12.7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row>
  </sheetData>
  <phoneticPr fontId="0" type="noConversion"/>
  <pageMargins left="0.55118110236220474" right="0.78740157480314965" top="0.98425196850393704" bottom="0.98425196850393704" header="0.51181102362204722" footer="0.51181102362204722"/>
  <pageSetup paperSize="9" scale="49" fitToWidth="3"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0"/>
  <sheetViews>
    <sheetView workbookViewId="0"/>
  </sheetViews>
  <sheetFormatPr baseColWidth="10" defaultColWidth="11.42578125" defaultRowHeight="12.75" x14ac:dyDescent="0.2"/>
  <cols>
    <col min="1" max="1" width="13" style="37" customWidth="1"/>
    <col min="2" max="2" width="34" style="37" customWidth="1"/>
    <col min="3" max="10" width="13.42578125" style="37" customWidth="1"/>
    <col min="11" max="16384" width="11.42578125" style="37"/>
  </cols>
  <sheetData>
    <row r="1" spans="1:11" s="3" customFormat="1" ht="20.25" x14ac:dyDescent="0.3">
      <c r="A1" s="1" t="s">
        <v>89</v>
      </c>
    </row>
    <row r="2" spans="1:11" s="3" customFormat="1" ht="18" x14ac:dyDescent="0.25">
      <c r="A2" s="35"/>
    </row>
    <row r="3" spans="1:11" s="3" customFormat="1" x14ac:dyDescent="0.2">
      <c r="A3" s="3" t="s">
        <v>61</v>
      </c>
    </row>
    <row r="4" spans="1:11" s="3" customFormat="1" x14ac:dyDescent="0.2">
      <c r="A4" s="3" t="s">
        <v>22</v>
      </c>
    </row>
    <row r="5" spans="1:11" s="3" customFormat="1" x14ac:dyDescent="0.2">
      <c r="A5" s="3" t="s">
        <v>137</v>
      </c>
    </row>
    <row r="6" spans="1:11" s="3" customFormat="1" x14ac:dyDescent="0.2"/>
    <row r="7" spans="1:11" s="3" customFormat="1" x14ac:dyDescent="0.2">
      <c r="A7" s="3" t="s">
        <v>16</v>
      </c>
      <c r="B7" s="3" t="s">
        <v>127</v>
      </c>
    </row>
    <row r="9" spans="1:11" ht="14.25" x14ac:dyDescent="0.2">
      <c r="A9" s="36" t="s">
        <v>33</v>
      </c>
    </row>
    <row r="10" spans="1:11" ht="13.5" thickBot="1" x14ac:dyDescent="0.25">
      <c r="A10" s="38"/>
    </row>
    <row r="11" spans="1:11" ht="139.5" customHeight="1" x14ac:dyDescent="0.2">
      <c r="A11" s="39">
        <v>1998</v>
      </c>
      <c r="B11" s="40" t="s">
        <v>19</v>
      </c>
      <c r="C11" s="78" t="s">
        <v>120</v>
      </c>
      <c r="D11" s="78"/>
      <c r="E11" s="78"/>
      <c r="F11" s="78"/>
      <c r="G11" s="78"/>
      <c r="H11" s="78"/>
      <c r="I11" s="78"/>
      <c r="J11" s="79"/>
    </row>
    <row r="12" spans="1:11" ht="45" customHeight="1" x14ac:dyDescent="0.2">
      <c r="A12" s="41" t="s">
        <v>39</v>
      </c>
      <c r="B12" s="42" t="s">
        <v>18</v>
      </c>
      <c r="C12" s="80" t="s">
        <v>38</v>
      </c>
      <c r="D12" s="80"/>
      <c r="E12" s="80"/>
      <c r="F12" s="80"/>
      <c r="G12" s="80"/>
      <c r="H12" s="80"/>
      <c r="I12" s="80"/>
      <c r="J12" s="81"/>
    </row>
    <row r="13" spans="1:11" ht="57.75" customHeight="1" x14ac:dyDescent="0.2">
      <c r="A13" s="43">
        <v>2002</v>
      </c>
      <c r="B13" s="42" t="s">
        <v>18</v>
      </c>
      <c r="C13" s="80" t="s">
        <v>34</v>
      </c>
      <c r="D13" s="80"/>
      <c r="E13" s="80"/>
      <c r="F13" s="80"/>
      <c r="G13" s="80"/>
      <c r="H13" s="80"/>
      <c r="I13" s="80"/>
      <c r="J13" s="81"/>
      <c r="K13" s="44"/>
    </row>
    <row r="14" spans="1:11" ht="126.75" customHeight="1" x14ac:dyDescent="0.2">
      <c r="A14" s="43">
        <v>2003</v>
      </c>
      <c r="B14" s="45" t="s">
        <v>121</v>
      </c>
      <c r="C14" s="80" t="s">
        <v>129</v>
      </c>
      <c r="D14" s="80"/>
      <c r="E14" s="80"/>
      <c r="F14" s="80"/>
      <c r="G14" s="80"/>
      <c r="H14" s="80"/>
      <c r="I14" s="80"/>
      <c r="J14" s="81"/>
      <c r="K14" s="44"/>
    </row>
    <row r="15" spans="1:11" ht="370.5" customHeight="1" x14ac:dyDescent="0.2">
      <c r="A15" s="46">
        <v>2008</v>
      </c>
      <c r="B15" s="45" t="s">
        <v>62</v>
      </c>
      <c r="C15" s="80" t="s">
        <v>122</v>
      </c>
      <c r="D15" s="80"/>
      <c r="E15" s="80"/>
      <c r="F15" s="80"/>
      <c r="G15" s="80"/>
      <c r="H15" s="80"/>
      <c r="I15" s="80"/>
      <c r="J15" s="81"/>
    </row>
    <row r="16" spans="1:11" s="47" customFormat="1" ht="206.25" customHeight="1" x14ac:dyDescent="0.2">
      <c r="A16" s="46">
        <v>2009</v>
      </c>
      <c r="B16" s="45" t="s">
        <v>123</v>
      </c>
      <c r="C16" s="69" t="s">
        <v>124</v>
      </c>
      <c r="D16" s="70"/>
      <c r="E16" s="70"/>
      <c r="F16" s="70"/>
      <c r="G16" s="70"/>
      <c r="H16" s="70"/>
      <c r="I16" s="70"/>
      <c r="J16" s="71"/>
    </row>
    <row r="17" spans="1:10" ht="46.5" customHeight="1" x14ac:dyDescent="0.2">
      <c r="A17" s="48">
        <v>2011</v>
      </c>
      <c r="B17" s="42" t="s">
        <v>18</v>
      </c>
      <c r="C17" s="69" t="s">
        <v>103</v>
      </c>
      <c r="D17" s="70"/>
      <c r="E17" s="70"/>
      <c r="F17" s="70"/>
      <c r="G17" s="70"/>
      <c r="H17" s="70"/>
      <c r="I17" s="70"/>
      <c r="J17" s="71"/>
    </row>
    <row r="18" spans="1:10" ht="84" customHeight="1" x14ac:dyDescent="0.2">
      <c r="A18" s="46">
        <v>2012</v>
      </c>
      <c r="B18" s="42" t="s">
        <v>111</v>
      </c>
      <c r="C18" s="69" t="s">
        <v>125</v>
      </c>
      <c r="D18" s="70"/>
      <c r="E18" s="70"/>
      <c r="F18" s="70"/>
      <c r="G18" s="70"/>
      <c r="H18" s="70"/>
      <c r="I18" s="70"/>
      <c r="J18" s="71"/>
    </row>
    <row r="19" spans="1:10" ht="84" customHeight="1" x14ac:dyDescent="0.2">
      <c r="A19" s="49">
        <v>2013</v>
      </c>
      <c r="B19" s="50" t="s">
        <v>111</v>
      </c>
      <c r="C19" s="72" t="s">
        <v>126</v>
      </c>
      <c r="D19" s="73"/>
      <c r="E19" s="73"/>
      <c r="F19" s="73"/>
      <c r="G19" s="73"/>
      <c r="H19" s="73"/>
      <c r="I19" s="73"/>
      <c r="J19" s="74"/>
    </row>
    <row r="20" spans="1:10" ht="31.5" customHeight="1" thickBot="1" x14ac:dyDescent="0.25">
      <c r="A20" s="51">
        <v>2015</v>
      </c>
      <c r="B20" s="52" t="s">
        <v>111</v>
      </c>
      <c r="C20" s="75" t="s">
        <v>112</v>
      </c>
      <c r="D20" s="76"/>
      <c r="E20" s="76"/>
      <c r="F20" s="76"/>
      <c r="G20" s="76"/>
      <c r="H20" s="76"/>
      <c r="I20" s="76"/>
      <c r="J20" s="77"/>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00FD8-8EA1-47E9-AD21-E23E5D4B6C57}">
  <sheetPr>
    <pageSetUpPr fitToPage="1"/>
  </sheetPr>
  <dimension ref="A1:I64"/>
  <sheetViews>
    <sheetView zoomScaleNormal="100" workbookViewId="0"/>
  </sheetViews>
  <sheetFormatPr baseColWidth="10" defaultColWidth="11.42578125" defaultRowHeight="12.75" x14ac:dyDescent="0.2"/>
  <cols>
    <col min="1" max="1" width="42.42578125" style="65" customWidth="1"/>
    <col min="2" max="9" width="15.85546875" style="65" customWidth="1"/>
    <col min="10" max="16384" width="11.42578125" style="65"/>
  </cols>
  <sheetData>
    <row r="1" spans="1:9" ht="20.25" x14ac:dyDescent="0.3">
      <c r="A1" s="53" t="s">
        <v>15</v>
      </c>
    </row>
    <row r="2" spans="1:9" ht="18" x14ac:dyDescent="0.25">
      <c r="A2" s="54"/>
    </row>
    <row r="3" spans="1:9" x14ac:dyDescent="0.2">
      <c r="A3" s="65" t="s">
        <v>61</v>
      </c>
    </row>
    <row r="5" spans="1:9" ht="14.25" x14ac:dyDescent="0.2">
      <c r="A5" s="36" t="s">
        <v>21</v>
      </c>
    </row>
    <row r="6" spans="1:9" ht="13.5" thickBot="1" x14ac:dyDescent="0.25"/>
    <row r="7" spans="1:9" ht="53.25" customHeight="1" x14ac:dyDescent="0.2">
      <c r="A7" s="55" t="s">
        <v>23</v>
      </c>
      <c r="B7" s="96" t="s">
        <v>130</v>
      </c>
      <c r="C7" s="96"/>
      <c r="D7" s="96"/>
      <c r="E7" s="96"/>
      <c r="F7" s="96"/>
      <c r="G7" s="96"/>
      <c r="H7" s="96"/>
      <c r="I7" s="97"/>
    </row>
    <row r="8" spans="1:9" ht="14.25" customHeight="1" x14ac:dyDescent="0.2">
      <c r="A8" s="56"/>
      <c r="B8" s="82"/>
      <c r="C8" s="82"/>
      <c r="D8" s="82"/>
      <c r="E8" s="82"/>
      <c r="F8" s="82"/>
      <c r="G8" s="82"/>
      <c r="H8" s="82"/>
      <c r="I8" s="83"/>
    </row>
    <row r="9" spans="1:9" ht="14.25" customHeight="1" x14ac:dyDescent="0.2">
      <c r="A9" s="57" t="s">
        <v>3</v>
      </c>
      <c r="B9" s="84"/>
      <c r="C9" s="84"/>
      <c r="D9" s="84"/>
      <c r="E9" s="84"/>
      <c r="F9" s="84"/>
      <c r="G9" s="84"/>
      <c r="H9" s="84"/>
      <c r="I9" s="85"/>
    </row>
    <row r="10" spans="1:9" ht="54" customHeight="1" x14ac:dyDescent="0.2">
      <c r="A10" s="56" t="s">
        <v>5</v>
      </c>
      <c r="B10" s="82" t="s">
        <v>35</v>
      </c>
      <c r="C10" s="82"/>
      <c r="D10" s="82"/>
      <c r="E10" s="82"/>
      <c r="F10" s="82"/>
      <c r="G10" s="82"/>
      <c r="H10" s="82"/>
      <c r="I10" s="83"/>
    </row>
    <row r="11" spans="1:9" ht="36" customHeight="1" x14ac:dyDescent="0.2">
      <c r="A11" s="56" t="s">
        <v>128</v>
      </c>
      <c r="B11" s="98" t="s">
        <v>131</v>
      </c>
      <c r="C11" s="99"/>
      <c r="D11" s="99"/>
      <c r="E11" s="99"/>
      <c r="F11" s="99"/>
      <c r="G11" s="99"/>
      <c r="H11" s="99"/>
      <c r="I11" s="100"/>
    </row>
    <row r="12" spans="1:9" ht="44.25" customHeight="1" x14ac:dyDescent="0.2">
      <c r="A12" s="56" t="s">
        <v>6</v>
      </c>
      <c r="B12" s="82" t="s">
        <v>113</v>
      </c>
      <c r="C12" s="82"/>
      <c r="D12" s="82"/>
      <c r="E12" s="82"/>
      <c r="F12" s="82"/>
      <c r="G12" s="82"/>
      <c r="H12" s="82"/>
      <c r="I12" s="83"/>
    </row>
    <row r="13" spans="1:9" ht="119.25" customHeight="1" x14ac:dyDescent="0.2">
      <c r="A13" s="56" t="s">
        <v>45</v>
      </c>
      <c r="B13" s="82" t="s">
        <v>134</v>
      </c>
      <c r="C13" s="82"/>
      <c r="D13" s="82"/>
      <c r="E13" s="82"/>
      <c r="F13" s="82"/>
      <c r="G13" s="82"/>
      <c r="H13" s="82"/>
      <c r="I13" s="83"/>
    </row>
    <row r="14" spans="1:9" ht="68.25" customHeight="1" x14ac:dyDescent="0.2">
      <c r="A14" s="56" t="s">
        <v>109</v>
      </c>
      <c r="B14" s="101" t="s">
        <v>110</v>
      </c>
      <c r="C14" s="102"/>
      <c r="D14" s="102"/>
      <c r="E14" s="102"/>
      <c r="F14" s="102"/>
      <c r="G14" s="102"/>
      <c r="H14" s="102"/>
      <c r="I14" s="103"/>
    </row>
    <row r="15" spans="1:9" ht="68.25" customHeight="1" x14ac:dyDescent="0.2">
      <c r="A15" s="56" t="s">
        <v>133</v>
      </c>
      <c r="B15" s="101" t="s">
        <v>135</v>
      </c>
      <c r="C15" s="102"/>
      <c r="D15" s="102"/>
      <c r="E15" s="102"/>
      <c r="F15" s="102"/>
      <c r="G15" s="102"/>
      <c r="H15" s="102"/>
      <c r="I15" s="103"/>
    </row>
    <row r="16" spans="1:9" ht="150" customHeight="1" x14ac:dyDescent="0.2">
      <c r="A16" s="56" t="s">
        <v>11</v>
      </c>
      <c r="B16" s="94" t="s">
        <v>114</v>
      </c>
      <c r="C16" s="94"/>
      <c r="D16" s="94"/>
      <c r="E16" s="94"/>
      <c r="F16" s="94"/>
      <c r="G16" s="94"/>
      <c r="H16" s="94"/>
      <c r="I16" s="95"/>
    </row>
    <row r="17" spans="1:9" ht="29.25" customHeight="1" x14ac:dyDescent="0.2">
      <c r="A17" s="56" t="s">
        <v>75</v>
      </c>
      <c r="B17" s="82" t="s">
        <v>115</v>
      </c>
      <c r="C17" s="82"/>
      <c r="D17" s="82"/>
      <c r="E17" s="82"/>
      <c r="F17" s="82"/>
      <c r="G17" s="82"/>
      <c r="H17" s="82"/>
      <c r="I17" s="83"/>
    </row>
    <row r="18" spans="1:9" ht="29.25" customHeight="1" x14ac:dyDescent="0.2">
      <c r="A18" s="56" t="s">
        <v>8</v>
      </c>
      <c r="B18" s="94" t="s">
        <v>116</v>
      </c>
      <c r="C18" s="94"/>
      <c r="D18" s="94"/>
      <c r="E18" s="94"/>
      <c r="F18" s="94"/>
      <c r="G18" s="94"/>
      <c r="H18" s="94"/>
      <c r="I18" s="95"/>
    </row>
    <row r="19" spans="1:9" ht="116.25" customHeight="1" x14ac:dyDescent="0.2">
      <c r="A19" s="56" t="s">
        <v>53</v>
      </c>
      <c r="B19" s="94" t="s">
        <v>117</v>
      </c>
      <c r="C19" s="94"/>
      <c r="D19" s="94"/>
      <c r="E19" s="94"/>
      <c r="F19" s="94"/>
      <c r="G19" s="94"/>
      <c r="H19" s="94"/>
      <c r="I19" s="95"/>
    </row>
    <row r="20" spans="1:9" s="58" customFormat="1" ht="45.75" customHeight="1" x14ac:dyDescent="0.2">
      <c r="A20" s="56" t="s">
        <v>64</v>
      </c>
      <c r="B20" s="82" t="s">
        <v>65</v>
      </c>
      <c r="C20" s="82"/>
      <c r="D20" s="82"/>
      <c r="E20" s="82"/>
      <c r="F20" s="82"/>
      <c r="G20" s="82"/>
      <c r="H20" s="82"/>
      <c r="I20" s="83"/>
    </row>
    <row r="21" spans="1:9" ht="124.5" customHeight="1" x14ac:dyDescent="0.2">
      <c r="A21" s="56" t="s">
        <v>66</v>
      </c>
      <c r="B21" s="94" t="s">
        <v>118</v>
      </c>
      <c r="C21" s="94"/>
      <c r="D21" s="94"/>
      <c r="E21" s="94"/>
      <c r="F21" s="94"/>
      <c r="G21" s="94"/>
      <c r="H21" s="94"/>
      <c r="I21" s="95"/>
    </row>
    <row r="22" spans="1:9" ht="270" customHeight="1" x14ac:dyDescent="0.2">
      <c r="A22" s="56" t="s">
        <v>4</v>
      </c>
      <c r="B22" s="82" t="s">
        <v>136</v>
      </c>
      <c r="C22" s="82"/>
      <c r="D22" s="82"/>
      <c r="E22" s="82"/>
      <c r="F22" s="82"/>
      <c r="G22" s="82"/>
      <c r="H22" s="82"/>
      <c r="I22" s="83"/>
    </row>
    <row r="23" spans="1:9" ht="18" customHeight="1" x14ac:dyDescent="0.2">
      <c r="A23" s="56" t="s">
        <v>24</v>
      </c>
      <c r="B23" s="82" t="s">
        <v>28</v>
      </c>
      <c r="C23" s="82"/>
      <c r="D23" s="82"/>
      <c r="E23" s="82"/>
      <c r="F23" s="82"/>
      <c r="G23" s="82"/>
      <c r="H23" s="82"/>
      <c r="I23" s="83"/>
    </row>
    <row r="24" spans="1:9" ht="66.75" customHeight="1" x14ac:dyDescent="0.2">
      <c r="A24" s="56" t="s">
        <v>10</v>
      </c>
      <c r="B24" s="82" t="s">
        <v>36</v>
      </c>
      <c r="C24" s="82"/>
      <c r="D24" s="82"/>
      <c r="E24" s="82"/>
      <c r="F24" s="82"/>
      <c r="G24" s="82"/>
      <c r="H24" s="82"/>
      <c r="I24" s="83"/>
    </row>
    <row r="25" spans="1:9" ht="43.5" customHeight="1" x14ac:dyDescent="0.2">
      <c r="A25" s="56" t="s">
        <v>25</v>
      </c>
      <c r="B25" s="82" t="s">
        <v>37</v>
      </c>
      <c r="C25" s="82"/>
      <c r="D25" s="82"/>
      <c r="E25" s="82"/>
      <c r="F25" s="82"/>
      <c r="G25" s="82"/>
      <c r="H25" s="82"/>
      <c r="I25" s="83"/>
    </row>
    <row r="26" spans="1:9" ht="43.5" customHeight="1" x14ac:dyDescent="0.2">
      <c r="A26" s="56" t="s">
        <v>9</v>
      </c>
      <c r="B26" s="82" t="s">
        <v>83</v>
      </c>
      <c r="C26" s="82"/>
      <c r="D26" s="82"/>
      <c r="E26" s="82"/>
      <c r="F26" s="82"/>
      <c r="G26" s="82"/>
      <c r="H26" s="82"/>
      <c r="I26" s="83"/>
    </row>
    <row r="27" spans="1:9" ht="70.5" customHeight="1" x14ac:dyDescent="0.2">
      <c r="A27" s="56" t="s">
        <v>76</v>
      </c>
      <c r="B27" s="82" t="s">
        <v>84</v>
      </c>
      <c r="C27" s="82"/>
      <c r="D27" s="82"/>
      <c r="E27" s="82"/>
      <c r="F27" s="82"/>
      <c r="G27" s="82"/>
      <c r="H27" s="82"/>
      <c r="I27" s="83"/>
    </row>
    <row r="28" spans="1:9" ht="43.5" customHeight="1" x14ac:dyDescent="0.2">
      <c r="A28" s="56" t="s">
        <v>77</v>
      </c>
      <c r="B28" s="82" t="s">
        <v>63</v>
      </c>
      <c r="C28" s="82"/>
      <c r="D28" s="82"/>
      <c r="E28" s="82"/>
      <c r="F28" s="82"/>
      <c r="G28" s="82"/>
      <c r="H28" s="82"/>
      <c r="I28" s="83"/>
    </row>
    <row r="29" spans="1:9" ht="18.75" customHeight="1" x14ac:dyDescent="0.2">
      <c r="A29" s="57" t="s">
        <v>26</v>
      </c>
      <c r="B29" s="84" t="s">
        <v>29</v>
      </c>
      <c r="C29" s="84"/>
      <c r="D29" s="84"/>
      <c r="E29" s="84"/>
      <c r="F29" s="84"/>
      <c r="G29" s="84"/>
      <c r="H29" s="84"/>
      <c r="I29" s="85"/>
    </row>
    <row r="30" spans="1:9" ht="14.25" customHeight="1" x14ac:dyDescent="0.2">
      <c r="A30" s="56"/>
      <c r="B30" s="82"/>
      <c r="C30" s="82"/>
      <c r="D30" s="82"/>
      <c r="E30" s="82"/>
      <c r="F30" s="82"/>
      <c r="G30" s="82"/>
      <c r="H30" s="82"/>
      <c r="I30" s="83"/>
    </row>
    <row r="31" spans="1:9" ht="69.75" customHeight="1" x14ac:dyDescent="0.2">
      <c r="A31" s="56" t="s">
        <v>20</v>
      </c>
      <c r="B31" s="82" t="s">
        <v>40</v>
      </c>
      <c r="C31" s="82"/>
      <c r="D31" s="82"/>
      <c r="E31" s="82"/>
      <c r="F31" s="82"/>
      <c r="G31" s="82"/>
      <c r="H31" s="82"/>
      <c r="I31" s="83"/>
    </row>
    <row r="32" spans="1:9" ht="33" customHeight="1" x14ac:dyDescent="0.2">
      <c r="A32" s="56" t="s">
        <v>78</v>
      </c>
      <c r="B32" s="82" t="s">
        <v>41</v>
      </c>
      <c r="C32" s="82"/>
      <c r="D32" s="82"/>
      <c r="E32" s="82"/>
      <c r="F32" s="82"/>
      <c r="G32" s="82"/>
      <c r="H32" s="82"/>
      <c r="I32" s="83"/>
    </row>
    <row r="33" spans="1:9" ht="15" customHeight="1" x14ac:dyDescent="0.2">
      <c r="A33" s="56" t="s">
        <v>79</v>
      </c>
      <c r="B33" s="82" t="s">
        <v>31</v>
      </c>
      <c r="C33" s="82"/>
      <c r="D33" s="82"/>
      <c r="E33" s="82"/>
      <c r="F33" s="82"/>
      <c r="G33" s="82"/>
      <c r="H33" s="82"/>
      <c r="I33" s="83"/>
    </row>
    <row r="34" spans="1:9" ht="30.75" customHeight="1" x14ac:dyDescent="0.2">
      <c r="A34" s="56" t="s">
        <v>13</v>
      </c>
      <c r="B34" s="82" t="s">
        <v>0</v>
      </c>
      <c r="C34" s="82"/>
      <c r="D34" s="82"/>
      <c r="E34" s="82"/>
      <c r="F34" s="82"/>
      <c r="G34" s="82"/>
      <c r="H34" s="82"/>
      <c r="I34" s="83"/>
    </row>
    <row r="35" spans="1:9" ht="14.25" customHeight="1" x14ac:dyDescent="0.2">
      <c r="A35" s="56"/>
      <c r="B35" s="82"/>
      <c r="C35" s="82"/>
      <c r="D35" s="82"/>
      <c r="E35" s="82"/>
      <c r="F35" s="82"/>
      <c r="G35" s="82"/>
      <c r="H35" s="82"/>
      <c r="I35" s="83"/>
    </row>
    <row r="36" spans="1:9" ht="29.25" customHeight="1" x14ac:dyDescent="0.2">
      <c r="A36" s="57" t="s">
        <v>27</v>
      </c>
      <c r="B36" s="84" t="s">
        <v>32</v>
      </c>
      <c r="C36" s="84"/>
      <c r="D36" s="84"/>
      <c r="E36" s="84"/>
      <c r="F36" s="84"/>
      <c r="G36" s="84"/>
      <c r="H36" s="84"/>
      <c r="I36" s="85"/>
    </row>
    <row r="37" spans="1:9" ht="15" customHeight="1" x14ac:dyDescent="0.2">
      <c r="A37" s="57"/>
      <c r="B37" s="84"/>
      <c r="C37" s="84"/>
      <c r="D37" s="84"/>
      <c r="E37" s="84"/>
      <c r="F37" s="84"/>
      <c r="G37" s="84"/>
      <c r="H37" s="84"/>
      <c r="I37" s="85"/>
    </row>
    <row r="38" spans="1:9" ht="15" customHeight="1" x14ac:dyDescent="0.2">
      <c r="A38" s="56" t="s">
        <v>51</v>
      </c>
      <c r="B38" s="84"/>
      <c r="C38" s="84"/>
      <c r="D38" s="84"/>
      <c r="E38" s="84"/>
      <c r="F38" s="84"/>
      <c r="G38" s="84"/>
      <c r="H38" s="84"/>
      <c r="I38" s="85"/>
    </row>
    <row r="39" spans="1:9" s="58" customFormat="1" ht="112.5" customHeight="1" x14ac:dyDescent="0.2">
      <c r="A39" s="56" t="s">
        <v>59</v>
      </c>
      <c r="B39" s="84" t="s">
        <v>68</v>
      </c>
      <c r="C39" s="84"/>
      <c r="D39" s="84"/>
      <c r="E39" s="84"/>
      <c r="F39" s="84"/>
      <c r="G39" s="84"/>
      <c r="H39" s="84"/>
      <c r="I39" s="85"/>
    </row>
    <row r="40" spans="1:9" s="58" customFormat="1" ht="33.75" customHeight="1" x14ac:dyDescent="0.2">
      <c r="A40" s="56" t="s">
        <v>58</v>
      </c>
      <c r="B40" s="84" t="s">
        <v>67</v>
      </c>
      <c r="C40" s="84"/>
      <c r="D40" s="84"/>
      <c r="E40" s="84"/>
      <c r="F40" s="84"/>
      <c r="G40" s="84"/>
      <c r="H40" s="84"/>
      <c r="I40" s="85"/>
    </row>
    <row r="41" spans="1:9" ht="17.25" customHeight="1" x14ac:dyDescent="0.2">
      <c r="A41" s="56" t="s">
        <v>80</v>
      </c>
      <c r="B41" s="84" t="s">
        <v>69</v>
      </c>
      <c r="C41" s="84"/>
      <c r="D41" s="84"/>
      <c r="E41" s="84"/>
      <c r="F41" s="84"/>
      <c r="G41" s="84"/>
      <c r="H41" s="84"/>
      <c r="I41" s="85"/>
    </row>
    <row r="42" spans="1:9" ht="18.75" customHeight="1" x14ac:dyDescent="0.2">
      <c r="A42" s="56" t="s">
        <v>81</v>
      </c>
      <c r="B42" s="84" t="s">
        <v>85</v>
      </c>
      <c r="C42" s="84"/>
      <c r="D42" s="84"/>
      <c r="E42" s="84"/>
      <c r="F42" s="84"/>
      <c r="G42" s="84"/>
      <c r="H42" s="84"/>
      <c r="I42" s="85"/>
    </row>
    <row r="43" spans="1:9" ht="32.25" customHeight="1" x14ac:dyDescent="0.2">
      <c r="A43" s="56" t="s">
        <v>46</v>
      </c>
      <c r="B43" s="84" t="s">
        <v>70</v>
      </c>
      <c r="C43" s="84"/>
      <c r="D43" s="84"/>
      <c r="E43" s="84"/>
      <c r="F43" s="84"/>
      <c r="G43" s="84"/>
      <c r="H43" s="84"/>
      <c r="I43" s="85"/>
    </row>
    <row r="44" spans="1:9" ht="18.75" customHeight="1" x14ac:dyDescent="0.2">
      <c r="A44" s="56" t="s">
        <v>47</v>
      </c>
      <c r="B44" s="84" t="s">
        <v>86</v>
      </c>
      <c r="C44" s="84"/>
      <c r="D44" s="84"/>
      <c r="E44" s="84"/>
      <c r="F44" s="84"/>
      <c r="G44" s="84"/>
      <c r="H44" s="84"/>
      <c r="I44" s="85"/>
    </row>
    <row r="45" spans="1:9" ht="16.5" customHeight="1" x14ac:dyDescent="0.2">
      <c r="A45" s="56" t="s">
        <v>54</v>
      </c>
      <c r="B45" s="82" t="s">
        <v>71</v>
      </c>
      <c r="C45" s="82"/>
      <c r="D45" s="82"/>
      <c r="E45" s="82"/>
      <c r="F45" s="82"/>
      <c r="G45" s="82"/>
      <c r="H45" s="82"/>
      <c r="I45" s="83"/>
    </row>
    <row r="46" spans="1:9" ht="17.25" customHeight="1" x14ac:dyDescent="0.2">
      <c r="A46" s="56" t="s">
        <v>48</v>
      </c>
      <c r="B46" s="84" t="s">
        <v>73</v>
      </c>
      <c r="C46" s="84"/>
      <c r="D46" s="84"/>
      <c r="E46" s="84"/>
      <c r="F46" s="84"/>
      <c r="G46" s="84"/>
      <c r="H46" s="84"/>
      <c r="I46" s="85"/>
    </row>
    <row r="47" spans="1:9" ht="16.5" customHeight="1" x14ac:dyDescent="0.2">
      <c r="A47" s="57" t="s">
        <v>49</v>
      </c>
      <c r="B47" s="84" t="s">
        <v>72</v>
      </c>
      <c r="C47" s="84"/>
      <c r="D47" s="84"/>
      <c r="E47" s="84"/>
      <c r="F47" s="84"/>
      <c r="G47" s="84"/>
      <c r="H47" s="84"/>
      <c r="I47" s="85"/>
    </row>
    <row r="48" spans="1:9" ht="16.5" customHeight="1" x14ac:dyDescent="0.2">
      <c r="A48" s="56" t="s">
        <v>50</v>
      </c>
      <c r="B48" s="84" t="s">
        <v>74</v>
      </c>
      <c r="C48" s="84"/>
      <c r="D48" s="84"/>
      <c r="E48" s="84"/>
      <c r="F48" s="84"/>
      <c r="G48" s="84"/>
      <c r="H48" s="84"/>
      <c r="I48" s="85"/>
    </row>
    <row r="49" spans="1:9" x14ac:dyDescent="0.2">
      <c r="A49" s="59"/>
      <c r="B49" s="88"/>
      <c r="C49" s="89"/>
      <c r="D49" s="89"/>
      <c r="E49" s="89"/>
      <c r="F49" s="89"/>
      <c r="G49" s="89"/>
      <c r="H49" s="89"/>
      <c r="I49" s="90"/>
    </row>
    <row r="50" spans="1:9" x14ac:dyDescent="0.2">
      <c r="A50" s="57" t="s">
        <v>90</v>
      </c>
      <c r="B50" s="88"/>
      <c r="C50" s="89"/>
      <c r="D50" s="89"/>
      <c r="E50" s="89"/>
      <c r="F50" s="89"/>
      <c r="G50" s="89"/>
      <c r="H50" s="89"/>
      <c r="I50" s="90"/>
    </row>
    <row r="51" spans="1:9" ht="25.5" customHeight="1" x14ac:dyDescent="0.2">
      <c r="A51" s="57" t="s">
        <v>52</v>
      </c>
      <c r="B51" s="84" t="s">
        <v>107</v>
      </c>
      <c r="C51" s="84"/>
      <c r="D51" s="84"/>
      <c r="E51" s="84"/>
      <c r="F51" s="84"/>
      <c r="G51" s="84"/>
      <c r="H51" s="84"/>
      <c r="I51" s="85"/>
    </row>
    <row r="52" spans="1:9" ht="19.5" customHeight="1" x14ac:dyDescent="0.2">
      <c r="A52" s="56" t="s">
        <v>17</v>
      </c>
      <c r="B52" s="82" t="s">
        <v>30</v>
      </c>
      <c r="C52" s="82"/>
      <c r="D52" s="82"/>
      <c r="E52" s="82"/>
      <c r="F52" s="82"/>
      <c r="G52" s="82"/>
      <c r="H52" s="82"/>
      <c r="I52" s="83"/>
    </row>
    <row r="53" spans="1:9" s="66" customFormat="1" ht="40.5" customHeight="1" x14ac:dyDescent="0.2">
      <c r="A53" s="60" t="s">
        <v>91</v>
      </c>
      <c r="B53" s="91" t="s">
        <v>97</v>
      </c>
      <c r="C53" s="92"/>
      <c r="D53" s="92"/>
      <c r="E53" s="92"/>
      <c r="F53" s="92"/>
      <c r="G53" s="92"/>
      <c r="H53" s="92"/>
      <c r="I53" s="93"/>
    </row>
    <row r="54" spans="1:9" ht="18" customHeight="1" x14ac:dyDescent="0.2">
      <c r="A54" s="60" t="s">
        <v>92</v>
      </c>
      <c r="B54" s="72" t="s">
        <v>98</v>
      </c>
      <c r="C54" s="73"/>
      <c r="D54" s="73"/>
      <c r="E54" s="73"/>
      <c r="F54" s="73"/>
      <c r="G54" s="73"/>
      <c r="H54" s="73"/>
      <c r="I54" s="74"/>
    </row>
    <row r="55" spans="1:9" ht="18" customHeight="1" x14ac:dyDescent="0.2">
      <c r="A55" s="60" t="s">
        <v>93</v>
      </c>
      <c r="B55" s="72" t="s">
        <v>99</v>
      </c>
      <c r="C55" s="73"/>
      <c r="D55" s="73"/>
      <c r="E55" s="73"/>
      <c r="F55" s="73"/>
      <c r="G55" s="73"/>
      <c r="H55" s="73"/>
      <c r="I55" s="74"/>
    </row>
    <row r="56" spans="1:9" ht="33" customHeight="1" x14ac:dyDescent="0.2">
      <c r="A56" s="60" t="s">
        <v>94</v>
      </c>
      <c r="B56" s="72" t="s">
        <v>100</v>
      </c>
      <c r="C56" s="73"/>
      <c r="D56" s="73"/>
      <c r="E56" s="73"/>
      <c r="F56" s="73"/>
      <c r="G56" s="73"/>
      <c r="H56" s="73"/>
      <c r="I56" s="74"/>
    </row>
    <row r="57" spans="1:9" ht="33" customHeight="1" x14ac:dyDescent="0.2">
      <c r="A57" s="60" t="s">
        <v>95</v>
      </c>
      <c r="B57" s="72" t="s">
        <v>101</v>
      </c>
      <c r="C57" s="73"/>
      <c r="D57" s="73"/>
      <c r="E57" s="73"/>
      <c r="F57" s="73"/>
      <c r="G57" s="73"/>
      <c r="H57" s="73"/>
      <c r="I57" s="74"/>
    </row>
    <row r="58" spans="1:9" ht="29.25" customHeight="1" x14ac:dyDescent="0.2">
      <c r="A58" s="60" t="s">
        <v>96</v>
      </c>
      <c r="B58" s="72" t="s">
        <v>102</v>
      </c>
      <c r="C58" s="73"/>
      <c r="D58" s="73"/>
      <c r="E58" s="73"/>
      <c r="F58" s="73"/>
      <c r="G58" s="73"/>
      <c r="H58" s="73"/>
      <c r="I58" s="74"/>
    </row>
    <row r="59" spans="1:9" ht="14.25" customHeight="1" x14ac:dyDescent="0.2">
      <c r="A59" s="56"/>
      <c r="B59" s="84"/>
      <c r="C59" s="84"/>
      <c r="D59" s="84"/>
      <c r="E59" s="84"/>
      <c r="F59" s="84"/>
      <c r="G59" s="84"/>
      <c r="H59" s="84"/>
      <c r="I59" s="85"/>
    </row>
    <row r="60" spans="1:9" ht="168" customHeight="1" x14ac:dyDescent="0.2">
      <c r="A60" s="56" t="s">
        <v>60</v>
      </c>
      <c r="B60" s="84" t="s">
        <v>119</v>
      </c>
      <c r="C60" s="84"/>
      <c r="D60" s="84"/>
      <c r="E60" s="84"/>
      <c r="F60" s="84"/>
      <c r="G60" s="84"/>
      <c r="H60" s="84"/>
      <c r="I60" s="85"/>
    </row>
    <row r="61" spans="1:9" ht="14.25" customHeight="1" x14ac:dyDescent="0.2">
      <c r="A61" s="61"/>
      <c r="B61" s="82"/>
      <c r="C61" s="82"/>
      <c r="D61" s="82"/>
      <c r="E61" s="82"/>
      <c r="F61" s="82"/>
      <c r="G61" s="82"/>
      <c r="H61" s="82"/>
      <c r="I61" s="83"/>
    </row>
    <row r="62" spans="1:9" ht="31.5" customHeight="1" x14ac:dyDescent="0.2">
      <c r="A62" s="57" t="s">
        <v>14</v>
      </c>
      <c r="B62" s="84" t="s">
        <v>1</v>
      </c>
      <c r="C62" s="84"/>
      <c r="D62" s="84"/>
      <c r="E62" s="84"/>
      <c r="F62" s="84"/>
      <c r="G62" s="84"/>
      <c r="H62" s="84"/>
      <c r="I62" s="85"/>
    </row>
    <row r="63" spans="1:9" ht="29.25" customHeight="1" thickBot="1" x14ac:dyDescent="0.25">
      <c r="A63" s="62" t="s">
        <v>55</v>
      </c>
      <c r="B63" s="86" t="s">
        <v>87</v>
      </c>
      <c r="C63" s="86"/>
      <c r="D63" s="86"/>
      <c r="E63" s="86"/>
      <c r="F63" s="86"/>
      <c r="G63" s="86"/>
      <c r="H63" s="86"/>
      <c r="I63" s="87"/>
    </row>
    <row r="64" spans="1:9" x14ac:dyDescent="0.2">
      <c r="A64" s="63"/>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Pelagiske_Fiskerier</vt:lpstr>
      <vt:lpstr>Merknader - metodiske endringer</vt:lpstr>
      <vt:lpstr>Definisjoner</vt:lpstr>
      <vt:lpstr>Pelagiske_Fiskerier!Utskriftstitler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2014-11-19T12:04:55Z</cp:lastPrinted>
  <dcterms:created xsi:type="dcterms:W3CDTF">2006-05-29T11:01:26Z</dcterms:created>
  <dcterms:modified xsi:type="dcterms:W3CDTF">2024-02-27T09:25:48Z</dcterms:modified>
</cp:coreProperties>
</file>