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26_2016" sheetId="1" r:id="rId1"/>
  </sheets>
  <definedNames>
    <definedName name="Z_14D440E4_F18A_4F78_9989_38C1B133222D_.wvu.Cols" localSheetId="0" hidden="1">UKE_26_2016!#REF!</definedName>
    <definedName name="Z_14D440E4_F18A_4F78_9989_38C1B133222D_.wvu.PrintArea" localSheetId="0" hidden="1">UKE_26_2016!$B$1:$M$213</definedName>
    <definedName name="Z_14D440E4_F18A_4F78_9989_38C1B133222D_.wvu.Rows" localSheetId="0" hidden="1">UKE_26_2016!$325:$1048576,UKE_26_2016!$214:$324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00" i="1" l="1"/>
  <c r="F66" i="1" l="1"/>
  <c r="G33" i="1" l="1"/>
  <c r="F33" i="1" l="1"/>
  <c r="G34" i="1"/>
  <c r="G30" i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<sst xmlns="http://schemas.openxmlformats.org/spreadsheetml/2006/main" count="226" uniqueCount="110">
  <si>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</si>
  <si>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</si>
  <si>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</si>
  <si>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</si>
  <si>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</si>
  <si>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</si>
  <si>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</si>
  <si>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</si>
  <si>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</si>
  <si>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</si>
  <si>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</si>
  <si>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</si>
  <si>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</si>
  <si>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</si>
  <si>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</si>
  <si>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</si>
  <si>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</si>
  <si>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</si>
  <si>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</si>
  <si>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</si>
  <si>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</si>
  <si>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</si>
  <si>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</si>
  <si>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</si>
  <si>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</si>
  <si>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</si>
  <si>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</si>
  <si>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</si>
  <si>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</si>
  <si>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</si>
  <si>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</si>
  <si>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</si>
  <si>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</si>
  <si>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</si>
  <si>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</si>
  <si>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</si>
  <si>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</si>
  <si>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</si>
  <si>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</si>
  <si>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</si>
  <si>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</si>
  <si>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</si>
  <si>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</si>
  <si>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</si>
  <si>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</si>
  <si>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</si>
  <si>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</si>
  <si>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</si>
  <si>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</si>
  <si>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</si>
  <si>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</si>
  <si>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</si>
  <si>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</si>
  <si>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</si>
  <si>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</si>
  <si>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</si>
  <si>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</si>
  <si>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</si>
  <si>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</si>
  <si>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</si>
  <si>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</si>
  <si>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</si>
  <si>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</si>
  <si>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</si>
  <si>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</si>
  <si>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</si>
  <si>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</si>
  <si>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</si>
  <si>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</si>
  <si>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</si>
  <si>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</si>
  <si>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</si>
  <si>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</si>
  <si>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</si>
  <si>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</si>
  <si>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</si>
  <si>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</si>
  <si>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</si>
  <si>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</si>
  <si>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</si>
  <si>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</si>
  <si>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</si>
  <si>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</si>
  <si>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</si>
  <si>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</si>
  <si>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</si>
  <si>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</si>
  <si>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</si>
  <si>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</si>
  <si>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</si>
  <si>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</si>
  <si>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</si>
  <si>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</si>
  <si>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</si>
  <si>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</si>
  <si>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</si>
  <si>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</si>
  <si>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</si>
  <si>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</si>
  <si>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</si>
  <si>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</si>
  <si>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</si>
  <si>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</si>
  <si>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</si>
  <si>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26</t>
  </si>
  <si>
    <t>LANDET KVANTUM T.O.M UKE 26</t>
  </si>
  <si>
    <t>LANDET KVANTUM T.O.M. UKE 26 2015</t>
  </si>
  <si>
    <r>
      <t xml:space="preserve">3 </t>
    </r>
    <r>
      <rPr>
        <sz val="9"/>
        <color theme="1"/>
        <rFont val="Calibri"/>
        <family val="2"/>
      </rPr>
      <t>Registrert rekreasjonsfiske utgjør 988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</si>
  <si>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</si>
  <si>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271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</si>
</sst>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B1" zoomScale="115" zoomScaleNormal="115" zoomScalePageLayoutView="115" workbookViewId="0">
      <selection activeCell="H210" sqref="H210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86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112</v>
      </c>
      <c r="G21" s="250">
        <f>G22+G23</f>
        <v>55112</v>
      </c>
      <c r="H21" s="250"/>
      <c r="I21" s="250">
        <f>I23+I22</f>
        <v>76696</v>
      </c>
      <c r="J21" s="257">
        <f>J23+J22</f>
        <v>51315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101</v>
      </c>
      <c r="G22" s="254">
        <v>54430</v>
      </c>
      <c r="H22" s="254"/>
      <c r="I22" s="254">
        <f>E22-G22</f>
        <v>76628</v>
      </c>
      <c r="J22" s="258">
        <v>50466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>
        <v>11</v>
      </c>
      <c r="G23" s="255">
        <v>682</v>
      </c>
      <c r="H23" s="255"/>
      <c r="I23" s="255">
        <f>E23-G23</f>
        <v>68</v>
      </c>
      <c r="J23" s="259">
        <v>849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1065</v>
      </c>
      <c r="G24" s="250">
        <f>G25+G31+G32</f>
        <v>222215</v>
      </c>
      <c r="H24" s="250"/>
      <c r="I24" s="250">
        <f>I25+I31+I32</f>
        <v>36889</v>
      </c>
      <c r="J24" s="257">
        <f>J25+J31+J32</f>
        <v>236852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852</v>
      </c>
      <c r="G25" s="251">
        <f>G26+G27+G28+G29</f>
        <v>178982</v>
      </c>
      <c r="H25" s="251"/>
      <c r="I25" s="251">
        <f>I26+I27+I28+I29+I30</f>
        <v>21213</v>
      </c>
      <c r="J25" s="260">
        <f>J26+J27+J28+J29+J30</f>
        <v>197903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49</v>
      </c>
      <c r="G26" s="246">
        <v>47299</v>
      </c>
      <c r="H26" s="246">
        <v>641</v>
      </c>
      <c r="I26" s="246">
        <f>E26-G26+H26</f>
        <v>-371</v>
      </c>
      <c r="J26" s="248">
        <v>61450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218</v>
      </c>
      <c r="G27" s="246">
        <v>48729</v>
      </c>
      <c r="H27" s="246">
        <v>940</v>
      </c>
      <c r="I27" s="246">
        <f>E27-G27+H27</f>
        <v>1410</v>
      </c>
      <c r="J27" s="248">
        <v>52150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288</v>
      </c>
      <c r="G28" s="246">
        <v>47778</v>
      </c>
      <c r="H28" s="246">
        <v>1130</v>
      </c>
      <c r="I28" s="246">
        <f>E28-G28+H28</f>
        <v>7920</v>
      </c>
      <c r="J28" s="248">
        <v>49876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297</v>
      </c>
      <c r="G29" s="246">
        <v>35176</v>
      </c>
      <c r="H29" s="246">
        <v>758</v>
      </c>
      <c r="I29" s="246">
        <f>E29-G29+H29</f>
        <v>411</v>
      </c>
      <c r="J29" s="248">
        <v>34427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416</v>
      </c>
      <c r="G30" s="246">
        <f>H26+H27+H28+H29</f>
        <v>3469</v>
      </c>
      <c r="H30" s="246"/>
      <c r="I30" s="246">
        <f>E30-G30</f>
        <v>11843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168</v>
      </c>
      <c r="G31" s="251">
        <v>16505</v>
      </c>
      <c r="H31" s="251"/>
      <c r="I31" s="251">
        <f>E31-G31</f>
        <v>17371</v>
      </c>
      <c r="J31" s="260">
        <v>13172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45</v>
      </c>
      <c r="G32" s="251">
        <f>G33</f>
        <v>26728</v>
      </c>
      <c r="H32" s="251"/>
      <c r="I32" s="251">
        <f>I33+I34</f>
        <v>-1695</v>
      </c>
      <c r="J32" s="260">
        <f>J33</f>
        <v>25777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61-F37</f>
        <v>45</v>
      </c>
      <c r="G33" s="246">
        <f>29048-G37</f>
        <v>26728</v>
      </c>
      <c r="H33" s="246">
        <v>510</v>
      </c>
      <c r="I33" s="246">
        <f>E33-G33+H33</f>
        <v>-3285</v>
      </c>
      <c r="J33" s="248">
        <v>25777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38</v>
      </c>
      <c r="G34" s="256">
        <f>H33</f>
        <v>510</v>
      </c>
      <c r="H34" s="256"/>
      <c r="I34" s="256">
        <f t="shared" ref="I34:I39" si="0">E34-G34</f>
        <v>1590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>
        <v>3</v>
      </c>
      <c r="G35" s="247">
        <v>3283</v>
      </c>
      <c r="H35" s="247"/>
      <c r="I35" s="247">
        <f t="shared" si="0"/>
        <v>717</v>
      </c>
      <c r="J35" s="249">
        <v>2842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16</v>
      </c>
      <c r="G37" s="247">
        <v>2320</v>
      </c>
      <c r="H37" s="247"/>
      <c r="I37" s="247">
        <f t="shared" si="0"/>
        <v>680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17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/>
      <c r="H39" s="247"/>
      <c r="I39" s="247">
        <f t="shared" si="0"/>
        <v>0</v>
      </c>
      <c r="J39" s="249">
        <v>588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1213</v>
      </c>
      <c r="G40" s="210">
        <f>G21+G24+G35+G36+G37+G38+G39</f>
        <v>290307.83740000002</v>
      </c>
      <c r="H40" s="210">
        <f>H26+H27+H28+H29+H33</f>
        <v>3979</v>
      </c>
      <c r="I40" s="210">
        <f>I21+I24+I35+I36+I37+I38+I39</f>
        <v>115311.1626</v>
      </c>
      <c r="J40" s="222">
        <f>J21+J24+J35+J36+J37+J38+J39</f>
        <v>298843.32860000001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26</v>
      </c>
      <c r="F56" s="207" t="str">
        <f>G20</f>
        <v>LANDET KVANTUM T.O.M UKE 26</v>
      </c>
      <c r="G56" s="207" t="str">
        <f>I20</f>
        <v>RESTKVOTER</v>
      </c>
      <c r="H56" s="208" t="str">
        <f>J20</f>
        <v>LANDET KVANTUM T.O.M. UKE 26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46">
        <v>6</v>
      </c>
      <c r="F57" s="346">
        <v>714</v>
      </c>
      <c r="G57" s="386"/>
      <c r="H57" s="349">
        <v>504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46"/>
      <c r="F58" s="346">
        <v>630</v>
      </c>
      <c r="G58" s="387"/>
      <c r="H58" s="349">
        <v>545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83"/>
      <c r="E59" s="347"/>
      <c r="F59" s="347">
        <v>85.365300000000005</v>
      </c>
      <c r="G59" s="388"/>
      <c r="H59" s="350">
        <v>87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7</v>
      </c>
      <c r="F60" s="250">
        <f>F61+F62+F63</f>
        <v>4527</v>
      </c>
      <c r="G60" s="250">
        <f>D60-F60</f>
        <v>2073</v>
      </c>
      <c r="H60" s="257">
        <f>H61+H62+H63</f>
        <v>3442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2</v>
      </c>
      <c r="F61" s="246">
        <v>1965</v>
      </c>
      <c r="G61" s="246"/>
      <c r="H61" s="248">
        <v>1415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1</v>
      </c>
      <c r="F62" s="246">
        <v>1776</v>
      </c>
      <c r="G62" s="246"/>
      <c r="H62" s="248">
        <v>1483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4</v>
      </c>
      <c r="F63" s="256">
        <v>786</v>
      </c>
      <c r="G63" s="256"/>
      <c r="H63" s="261">
        <v>544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15.3079</v>
      </c>
      <c r="G64" s="247">
        <f>D64-F64</f>
        <v>64.692099999999996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2</v>
      </c>
      <c r="F65" s="262">
        <v>170</v>
      </c>
      <c r="G65" s="262"/>
      <c r="H65" s="336">
        <v>174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345">
        <f>E57+E58+E59+E60+E64+E65</f>
        <v>15</v>
      </c>
      <c r="F66" s="345">
        <f>F57+F58+F59+F60+F64+F65</f>
        <v>6141.6731999999993</v>
      </c>
      <c r="G66" s="214">
        <f>D66-F66</f>
        <v>5063.3268000000007</v>
      </c>
      <c r="H66" s="222">
        <f>H57+H58+H59+H60+H64+H65</f>
        <v>4756.4802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5"/>
      <c r="D80" s="385"/>
      <c r="E80" s="385"/>
      <c r="F80" s="385"/>
      <c r="G80" s="385"/>
      <c r="H80" s="385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5"/>
      <c r="D81" s="385"/>
      <c r="E81" s="385"/>
      <c r="F81" s="385"/>
      <c r="G81" s="385"/>
      <c r="H81" s="385"/>
      <c r="I81" s="285"/>
      <c r="J81" s="285"/>
      <c r="K81" s="282"/>
      <c r="L81" s="285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26</v>
      </c>
      <c r="G84" s="207" t="str">
        <f>G20</f>
        <v>LANDET KVANTUM T.O.M UKE 26</v>
      </c>
      <c r="H84" s="207" t="str">
        <f>I20</f>
        <v>RESTKVOTER</v>
      </c>
      <c r="I84" s="208" t="str">
        <f>J20</f>
        <v>LANDET KVANTUM T.O.M. UKE 26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6</v>
      </c>
      <c r="G85" s="250">
        <f>G86+G87</f>
        <v>33749.7376</v>
      </c>
      <c r="H85" s="250">
        <f>H86+H87</f>
        <v>16432.2624</v>
      </c>
      <c r="I85" s="257">
        <f>I86+I87</f>
        <v>15179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6</v>
      </c>
      <c r="G86" s="254">
        <v>33472</v>
      </c>
      <c r="H86" s="254">
        <f>E86-G86</f>
        <v>15960</v>
      </c>
      <c r="I86" s="258">
        <v>14583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277.73759999999999</v>
      </c>
      <c r="H87" s="255">
        <f>E87-G87</f>
        <v>472.26240000000001</v>
      </c>
      <c r="I87" s="259">
        <v>596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1421</v>
      </c>
      <c r="G88" s="288">
        <f t="shared" si="1"/>
        <v>37739</v>
      </c>
      <c r="H88" s="288">
        <f>H89+H95+H96</f>
        <v>40595</v>
      </c>
      <c r="I88" s="330">
        <f t="shared" si="1"/>
        <v>30299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1340</v>
      </c>
      <c r="G89" s="251">
        <f>G90+G91+G92+G93+G94</f>
        <v>29171</v>
      </c>
      <c r="H89" s="251">
        <f>H90+H91+H92+H93+H94</f>
        <v>29045</v>
      </c>
      <c r="I89" s="260">
        <f>I90+I91+I92+I93</f>
        <v>23780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280</v>
      </c>
      <c r="G90" s="246">
        <v>4199</v>
      </c>
      <c r="H90" s="246">
        <f t="shared" ref="H90:H99" si="2">E90-G90</f>
        <v>10967</v>
      </c>
      <c r="I90" s="248">
        <v>3582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349</v>
      </c>
      <c r="G91" s="246">
        <v>7851</v>
      </c>
      <c r="H91" s="246">
        <f t="shared" si="2"/>
        <v>4704</v>
      </c>
      <c r="I91" s="248">
        <v>7048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199</v>
      </c>
      <c r="G92" s="246">
        <v>8994</v>
      </c>
      <c r="H92" s="246">
        <f t="shared" si="2"/>
        <v>6871</v>
      </c>
      <c r="I92" s="248">
        <v>8169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512</v>
      </c>
      <c r="G93" s="246">
        <v>8127</v>
      </c>
      <c r="H93" s="246">
        <f t="shared" si="2"/>
        <v>503</v>
      </c>
      <c r="I93" s="248">
        <v>4981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16</v>
      </c>
      <c r="G95" s="251">
        <v>6933</v>
      </c>
      <c r="H95" s="251">
        <f t="shared" si="2"/>
        <v>6727</v>
      </c>
      <c r="I95" s="260">
        <v>4361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65</v>
      </c>
      <c r="G96" s="291">
        <v>1635</v>
      </c>
      <c r="H96" s="291">
        <f t="shared" si="2"/>
        <v>4823</v>
      </c>
      <c r="I96" s="302">
        <v>2158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1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>
        <v>2</v>
      </c>
      <c r="G99" s="247">
        <v>145</v>
      </c>
      <c r="H99" s="247">
        <f t="shared" si="2"/>
        <v>-145</v>
      </c>
      <c r="I99" s="249"/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I100" si="3">D85+D88+D97+D98+D99</f>
        <v>118700</v>
      </c>
      <c r="E100" s="345">
        <f t="shared" si="3"/>
        <v>129189</v>
      </c>
      <c r="F100" s="237">
        <f t="shared" si="3"/>
        <v>1430</v>
      </c>
      <c r="G100" s="237">
        <f t="shared" si="3"/>
        <v>71958.87999999999</v>
      </c>
      <c r="H100" s="237">
        <f>H85+H88+H97+H98+H99</f>
        <v>57230.12</v>
      </c>
      <c r="I100" s="211">
        <f>I85+I88+I97+I98+I99</f>
        <v>45813.104599999999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26</v>
      </c>
      <c r="F118" s="207" t="str">
        <f>G20</f>
        <v>LANDET KVANTUM T.O.M UKE 26</v>
      </c>
      <c r="G118" s="207" t="str">
        <f>I20</f>
        <v>RESTKVOTER</v>
      </c>
      <c r="H118" s="208" t="str">
        <f>J20</f>
        <v>LANDET KVANTUM T.O.M. UKE 26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29</v>
      </c>
      <c r="F119" s="250">
        <f>F120+F121+F122</f>
        <v>18490</v>
      </c>
      <c r="G119" s="250">
        <f>G120+G121+G122</f>
        <v>26410</v>
      </c>
      <c r="H119" s="257">
        <f>H120+H121+H122</f>
        <v>29042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28</v>
      </c>
      <c r="F120" s="254">
        <v>14485</v>
      </c>
      <c r="G120" s="254">
        <f>D120-F120</f>
        <v>21435</v>
      </c>
      <c r="H120" s="258">
        <v>25222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>
        <v>1</v>
      </c>
      <c r="F121" s="254">
        <v>4005</v>
      </c>
      <c r="G121" s="254">
        <f>D121-F121</f>
        <v>4475</v>
      </c>
      <c r="H121" s="258">
        <v>3820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119</v>
      </c>
      <c r="F123" s="337">
        <v>19946</v>
      </c>
      <c r="G123" s="337">
        <f>D123-F123</f>
        <v>10391</v>
      </c>
      <c r="H123" s="341">
        <v>22737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174</v>
      </c>
      <c r="F124" s="247">
        <f>F133+F130+F125</f>
        <v>34085</v>
      </c>
      <c r="G124" s="247">
        <f>D124-F124</f>
        <v>12028</v>
      </c>
      <c r="H124" s="249">
        <f>H125+H130+H133</f>
        <v>28391.724999999999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71</v>
      </c>
      <c r="F125" s="338">
        <f>F126+F127+F129+F128</f>
        <v>26777</v>
      </c>
      <c r="G125" s="338">
        <f>G126+G127+G128+G129</f>
        <v>7808</v>
      </c>
      <c r="H125" s="342">
        <f>H126+H127+H128+H129</f>
        <v>20365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54</v>
      </c>
      <c r="F126" s="246">
        <v>3840</v>
      </c>
      <c r="G126" s="246">
        <f t="shared" ref="G126:G129" si="4">D126-F126</f>
        <v>5948</v>
      </c>
      <c r="H126" s="248">
        <v>2790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10</v>
      </c>
      <c r="F127" s="246">
        <v>7185</v>
      </c>
      <c r="G127" s="246">
        <f t="shared" si="4"/>
        <v>1807</v>
      </c>
      <c r="H127" s="248">
        <v>5923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7</v>
      </c>
      <c r="F128" s="246">
        <v>9035</v>
      </c>
      <c r="G128" s="246">
        <f t="shared" si="4"/>
        <v>-78</v>
      </c>
      <c r="H128" s="248">
        <v>6050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/>
      <c r="F129" s="246">
        <v>6717</v>
      </c>
      <c r="G129" s="246">
        <f t="shared" si="4"/>
        <v>131</v>
      </c>
      <c r="H129" s="248">
        <v>5602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v>1</v>
      </c>
      <c r="F130" s="251">
        <f>F131+F132</f>
        <v>3755</v>
      </c>
      <c r="G130" s="251">
        <f>D130-F130</f>
        <v>1317</v>
      </c>
      <c r="H130" s="260">
        <f>H131+H132</f>
        <v>4569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/>
      <c r="F131" s="339">
        <v>3755</v>
      </c>
      <c r="G131" s="339"/>
      <c r="H131" s="343">
        <v>4569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102</v>
      </c>
      <c r="F133" s="291">
        <v>3553</v>
      </c>
      <c r="G133" s="291">
        <f>D133-F133</f>
        <v>2903</v>
      </c>
      <c r="H133" s="302">
        <v>3457.7249999999999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18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/>
      <c r="F137" s="262">
        <v>18</v>
      </c>
      <c r="G137" s="262">
        <f>D137-F137</f>
        <v>-18</v>
      </c>
      <c r="H137" s="336">
        <v>220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340</v>
      </c>
      <c r="F138" s="214">
        <f>F119+F123+F124+F134+F135+F136+F137</f>
        <v>74714.5144</v>
      </c>
      <c r="G138" s="214">
        <f>G119+G123+G124+G134+G135+G136+G137</f>
        <v>49235.4856</v>
      </c>
      <c r="H138" s="222">
        <f>H119+H123+H124+H134+H135+H136+H137</f>
        <v>82394.960300000006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26</v>
      </c>
      <c r="F156" s="72" t="str">
        <f>G20</f>
        <v>LANDET KVANTUM T.O.M UKE 26</v>
      </c>
      <c r="G156" s="72" t="str">
        <f>I20</f>
        <v>RESTKVOTER</v>
      </c>
      <c r="H156" s="95" t="str">
        <f>J20</f>
        <v>LANDET KVANTUM T.O.M. UKE 26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71</v>
      </c>
      <c r="F157" s="196">
        <v>7408</v>
      </c>
      <c r="G157" s="196">
        <f>D157-F157</f>
        <v>10079</v>
      </c>
      <c r="H157" s="234">
        <v>10916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6</v>
      </c>
      <c r="G158" s="196">
        <f>D158-F158</f>
        <v>94</v>
      </c>
      <c r="H158" s="234">
        <v>5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71</v>
      </c>
      <c r="F160" s="198">
        <f>SUM(F157:F159)</f>
        <v>7414</v>
      </c>
      <c r="G160" s="198">
        <f>D160-F160</f>
        <v>10186</v>
      </c>
      <c r="H160" s="221">
        <f>SUM(H157:H159)</f>
        <v>10921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26</v>
      </c>
      <c r="F176" s="72" t="str">
        <f>G20</f>
        <v>LANDET KVANTUM T.O.M UKE 26</v>
      </c>
      <c r="G176" s="72" t="str">
        <f>I20</f>
        <v>RESTKVOTER</v>
      </c>
      <c r="H176" s="95" t="str">
        <f>J20</f>
        <v>LANDET KVANTUM T.O.M. UKE 26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663</v>
      </c>
      <c r="F177" s="353">
        <f>F178+F179+F180+F181</f>
        <v>18836.438399999999</v>
      </c>
      <c r="G177" s="353">
        <f>G178+G179+G180+G181</f>
        <v>1185.5616</v>
      </c>
      <c r="H177" s="358">
        <f>H178+H179+H180+H181</f>
        <v>17269.1021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>
        <v>516</v>
      </c>
      <c r="F178" s="351">
        <v>13305</v>
      </c>
      <c r="G178" s="351">
        <f t="shared" ref="G178:G183" si="5">D178-F178</f>
        <v>-2339</v>
      </c>
      <c r="H178" s="356">
        <v>12959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1520.4384</v>
      </c>
      <c r="G179" s="351">
        <f t="shared" si="5"/>
        <v>1333.5616</v>
      </c>
      <c r="H179" s="356">
        <v>1432.1021000000001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11</v>
      </c>
      <c r="F180" s="351">
        <v>2155</v>
      </c>
      <c r="G180" s="351">
        <f t="shared" si="5"/>
        <v>-729</v>
      </c>
      <c r="H180" s="356">
        <v>2053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136</v>
      </c>
      <c r="F181" s="351">
        <v>1856</v>
      </c>
      <c r="G181" s="351">
        <f t="shared" si="5"/>
        <v>2920</v>
      </c>
      <c r="H181" s="356">
        <v>825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>
        <v>294</v>
      </c>
      <c r="F182" s="352">
        <v>2266</v>
      </c>
      <c r="G182" s="352">
        <f t="shared" si="5"/>
        <v>3234</v>
      </c>
      <c r="H182" s="357">
        <v>3812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22</v>
      </c>
      <c r="F183" s="353">
        <v>1674</v>
      </c>
      <c r="G183" s="353">
        <f t="shared" si="5"/>
        <v>6326</v>
      </c>
      <c r="H183" s="358">
        <v>2804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>
        <v>6</v>
      </c>
      <c r="F184" s="351">
        <v>857</v>
      </c>
      <c r="G184" s="351"/>
      <c r="H184" s="356">
        <v>1478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16</v>
      </c>
      <c r="F185" s="354">
        <f>F183-F184</f>
        <v>817</v>
      </c>
      <c r="G185" s="354"/>
      <c r="H185" s="359">
        <f>H183-H184</f>
        <v>1326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>
        <v>3</v>
      </c>
      <c r="F187" s="352">
        <v>33</v>
      </c>
      <c r="G187" s="352">
        <f>D187-F187</f>
        <v>-33</v>
      </c>
      <c r="H187" s="357">
        <v>30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982</v>
      </c>
      <c r="F188" s="214">
        <f>F177+F182+F183+F186+F187</f>
        <v>22809.438399999999</v>
      </c>
      <c r="G188" s="214">
        <f>G177+G182+G183+G186+G187</f>
        <v>10722.561600000001</v>
      </c>
      <c r="H188" s="211">
        <f>H177+H182+H183+H186+H187</f>
        <v>23917.835800000001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26</v>
      </c>
      <c r="F205" s="72" t="str">
        <f>G20</f>
        <v>LANDET KVANTUM T.O.M UKE 26</v>
      </c>
      <c r="G205" s="72" t="str">
        <f>I20</f>
        <v>RESTKVOTER</v>
      </c>
      <c r="H205" s="95" t="str">
        <f>J20</f>
        <v>LANDET KVANTUM T.O.M. UKE 26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24</v>
      </c>
      <c r="F206" s="196">
        <v>866</v>
      </c>
      <c r="G206" s="196"/>
      <c r="H206" s="234">
        <v>589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181</v>
      </c>
      <c r="F207" s="196">
        <v>1699</v>
      </c>
      <c r="G207" s="196"/>
      <c r="H207" s="234">
        <v>1435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40</v>
      </c>
      <c r="G209" s="197"/>
      <c r="H209" s="235">
        <v>30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206</v>
      </c>
      <c r="F210" s="198">
        <f>SUM(F206:F209)</f>
        <v>2605</v>
      </c>
      <c r="G210" s="198">
        <f>D210-F210</f>
        <v>3420</v>
      </c>
      <c r="H210" s="221">
        <f>H206+H207+H208+H209</f>
        <v>2059.8514999999998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26
&amp;"-,Normal"&amp;11(iht. motatte landings- og sluttsedler fra fiskesalgslagene; alle tallstørrelser i hele tonn)&amp;R05.07.2016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UKE_26_2016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2016-07-05T15:10:55Z</cp:lastPrinted>
  <dcterms:created xsi:type="dcterms:W3CDTF">2011-07-06T12:13:20Z</dcterms:created>
  <dcterms:modified xsi:type="dcterms:W3CDTF">2016-07-05T15:17:50Z</dcterms:modified>
</cp:coreProperties>
</file>