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01 BIO Publisering\03 BIO-Internett-Historiske\02 BIO HIS produksjonsområde\"/>
    </mc:Choice>
  </mc:AlternateContent>
  <bookViews>
    <workbookView xWindow="0" yWindow="0" windowWidth="28800" windowHeight="12045" activeTab="2"/>
  </bookViews>
  <sheets>
    <sheet name="oktober" sheetId="1" r:id="rId1"/>
    <sheet name="november" sheetId="13" r:id="rId2"/>
    <sheet name="desember" sheetId="1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4" l="1"/>
  <c r="M37" i="14" s="1"/>
  <c r="J37" i="14"/>
  <c r="D14" i="14" s="1"/>
  <c r="H37" i="14"/>
  <c r="I37" i="14" s="1"/>
  <c r="C14" i="14" s="1"/>
  <c r="F37" i="14"/>
  <c r="F13" i="14" s="1"/>
  <c r="D37" i="14"/>
  <c r="E37" i="14" s="1"/>
  <c r="E13" i="14" s="1"/>
  <c r="B37" i="14"/>
  <c r="B13" i="14" s="1"/>
  <c r="F37" i="1"/>
  <c r="K37" i="14" l="1"/>
  <c r="E14" i="14" s="1"/>
  <c r="G14" i="14"/>
  <c r="D13" i="14"/>
  <c r="D15" i="14" s="1"/>
  <c r="F14" i="14"/>
  <c r="F15" i="14" s="1"/>
  <c r="B14" i="14"/>
  <c r="B15" i="14" s="1"/>
  <c r="C37" i="14"/>
  <c r="C13" i="14" s="1"/>
  <c r="G37" i="14"/>
  <c r="G13" i="14" s="1"/>
  <c r="E15" i="14" l="1"/>
  <c r="G15" i="14"/>
  <c r="C15" i="14"/>
  <c r="L37" i="13" l="1"/>
  <c r="J37" i="13"/>
  <c r="H37" i="13"/>
  <c r="F37" i="13"/>
  <c r="D37" i="13"/>
  <c r="D13" i="13" s="1"/>
  <c r="B37" i="13"/>
  <c r="L37" i="1"/>
  <c r="J37" i="1"/>
  <c r="D14" i="1" s="1"/>
  <c r="H37" i="1"/>
  <c r="D37" i="1"/>
  <c r="B37" i="1"/>
  <c r="I37" i="13" l="1"/>
  <c r="C14" i="13" s="1"/>
  <c r="D14" i="13"/>
  <c r="K37" i="13"/>
  <c r="E14" i="13" s="1"/>
  <c r="M37" i="13"/>
  <c r="G14" i="13" s="1"/>
  <c r="B14" i="1"/>
  <c r="I37" i="1"/>
  <c r="C14" i="1" s="1"/>
  <c r="F14" i="1"/>
  <c r="M37" i="1"/>
  <c r="G14" i="1" s="1"/>
  <c r="K37" i="1"/>
  <c r="E14" i="1" s="1"/>
  <c r="G37" i="13"/>
  <c r="G13" i="13" s="1"/>
  <c r="B14" i="13"/>
  <c r="B13" i="13"/>
  <c r="B15" i="13" s="1"/>
  <c r="C37" i="13"/>
  <c r="C13" i="13" s="1"/>
  <c r="E37" i="13"/>
  <c r="E13" i="13" s="1"/>
  <c r="F14" i="13"/>
  <c r="F13" i="1"/>
  <c r="G37" i="1"/>
  <c r="G13" i="1" s="1"/>
  <c r="C37" i="1"/>
  <c r="C13" i="1" s="1"/>
  <c r="D13" i="1"/>
  <c r="D15" i="1" s="1"/>
  <c r="E37" i="1"/>
  <c r="E13" i="1" s="1"/>
  <c r="B13" i="1"/>
  <c r="B15" i="1" s="1"/>
  <c r="F13" i="13"/>
  <c r="D15" i="13"/>
  <c r="F15" i="1" l="1"/>
  <c r="C15" i="13"/>
  <c r="E15" i="13"/>
  <c r="E15" i="1"/>
  <c r="G15" i="1"/>
  <c r="C15" i="1"/>
  <c r="F15" i="13"/>
  <c r="G15" i="13" s="1"/>
</calcChain>
</file>

<file path=xl/sharedStrings.xml><?xml version="1.0" encoding="utf-8"?>
<sst xmlns="http://schemas.openxmlformats.org/spreadsheetml/2006/main" count="183" uniqueCount="40">
  <si>
    <t>Kilde: Fiskeridirektoratet, Biomasseregisteret</t>
  </si>
  <si>
    <t>Tidligere utsett</t>
  </si>
  <si>
    <t>Fjorårets utsett</t>
  </si>
  <si>
    <t>Årets utsett</t>
  </si>
  <si>
    <t>Art</t>
  </si>
  <si>
    <t>Antall</t>
  </si>
  <si>
    <t xml:space="preserve"> Gj. Vekt</t>
  </si>
  <si>
    <t>Gj. Vekt</t>
  </si>
  <si>
    <t>Laks</t>
  </si>
  <si>
    <t>Regnbueørret</t>
  </si>
  <si>
    <t>Totalt</t>
  </si>
  <si>
    <t>Forklaring:</t>
  </si>
  <si>
    <t>Beholdning av fisk = Innrapportert beholdning av levende fisk ved utgang av måneden</t>
  </si>
  <si>
    <t>Biomasse fremkommer ved å multiplisere antall med gjennomsnittsvekt.</t>
  </si>
  <si>
    <t>Antall i 1000 stk. Gjennomsnittlig vekt i kg.</t>
  </si>
  <si>
    <t>Tall spesifisert på art, produksjonsområde og årsklasse</t>
  </si>
  <si>
    <t>Produksjonsområde:</t>
  </si>
  <si>
    <t>Område 1: Svenskegrensen til Jæren</t>
  </si>
  <si>
    <t>Område 2: Ryfylke</t>
  </si>
  <si>
    <t>Område 3: Karmøy til Sotra</t>
  </si>
  <si>
    <t>Område 4: Nordhordland til Stadt</t>
  </si>
  <si>
    <t>Område 5: Stadt til Hustadvika</t>
  </si>
  <si>
    <t>Område 6: Nordmøre og Sør-Trøndelag</t>
  </si>
  <si>
    <t>Område 7: Nord-Trøndelag med Bindal</t>
  </si>
  <si>
    <t>Område 8: Helgeland til Bodø</t>
  </si>
  <si>
    <t>Område 9: Vestfjorden og Vesterålen</t>
  </si>
  <si>
    <t>Område 10: Andøya til Senja</t>
  </si>
  <si>
    <t>Område 11: Kvaløy til Loppa</t>
  </si>
  <si>
    <t>Område 12: Vest-Finnmark</t>
  </si>
  <si>
    <t>Område 13: Øst-Finnmark</t>
  </si>
  <si>
    <t>Stamfisk, forskning og undervisning</t>
  </si>
  <si>
    <t>Beholdning (biomasse) ved månedslutt i 2017 (PRODUKSJONSOMRÅDE)</t>
  </si>
  <si>
    <t>Innrapportert beholdning TOTALT pr. utgangen av oktober 2017 fordelt på årsklasse og art</t>
  </si>
  <si>
    <t>Innrapportert beholdning av LAKS pr. utgangen av oktober 2017 fordelt på årsklasse og produksjonsområde</t>
  </si>
  <si>
    <t>Totalt laks og regnbueørret</t>
  </si>
  <si>
    <t>Innrapportert beholdning av fisk pr. utgangen av desember 2017 fordelt på årsklasse og art</t>
  </si>
  <si>
    <t>Innrapportert beholdning av fisk pr. utgangen av desember 2017 fordelt på årsklasse og produksjonsområde</t>
  </si>
  <si>
    <t>Innrapportert beholdning av fisk pr. utgangen av november 2017 fordelt på årsklasse og produksjonsområde</t>
  </si>
  <si>
    <t>Innrapportert beholdning av fisk pr. utgangen av november 2017 fordelt på årsklasse og art</t>
  </si>
  <si>
    <t>Innrapporterte data pr. 21.01.2021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</si>
</sst>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4]mmmm\ yyyy;@"/>
    <numFmt numFmtId="165" formatCode="0.000"/>
    <numFmt numFmtId="166" formatCode="#,##0.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3" tint="0.39997558519241921"/>
      <name val="Arial"/>
      <family val="2"/>
    </font>
    <font>
      <sz val="10"/>
      <color theme="3" tint="-0.499984740745262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3" tint="-0.499984740745262"/>
      <name val="Arial"/>
      <family val="2"/>
    </font>
    <font>
      <b/>
      <sz val="20"/>
      <name val="Arial"/>
      <family val="2"/>
    </font>
    <font>
      <b/>
      <sz val="14"/>
      <color rgb="FF23AEB4"/>
      <name val="Arial"/>
      <family val="2"/>
    </font>
    <font>
      <b/>
      <sz val="10"/>
      <color rgb="FF23AEB4"/>
      <name val="Arial"/>
      <family val="2"/>
    </font>
    <font>
      <b/>
      <sz val="14"/>
      <color indexed="49"/>
      <name val="Arial"/>
      <family val="2"/>
    </font>
    <font>
      <b/>
      <sz val="10"/>
      <color indexed="4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3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Fill="1" applyBorder="1"/>
    <xf numFmtId="3" fontId="4" fillId="0" borderId="7" xfId="0" applyNumberFormat="1" applyFont="1" applyBorder="1"/>
    <xf numFmtId="165" fontId="4" fillId="0" borderId="8" xfId="0" applyNumberFormat="1" applyFont="1" applyBorder="1"/>
    <xf numFmtId="0" fontId="4" fillId="0" borderId="9" xfId="0" applyFont="1" applyFill="1" applyBorder="1"/>
    <xf numFmtId="3" fontId="4" fillId="0" borderId="10" xfId="0" applyNumberFormat="1" applyFont="1" applyBorder="1"/>
    <xf numFmtId="165" fontId="4" fillId="0" borderId="11" xfId="0" applyNumberFormat="1" applyFont="1" applyBorder="1"/>
    <xf numFmtId="1" fontId="4" fillId="0" borderId="8" xfId="0" applyNumberFormat="1" applyFont="1" applyBorder="1"/>
    <xf numFmtId="1" fontId="4" fillId="0" borderId="11" xfId="0" applyNumberFormat="1" applyFont="1" applyBorder="1"/>
    <xf numFmtId="3" fontId="4" fillId="0" borderId="10" xfId="0" applyNumberFormat="1" applyFont="1" applyBorder="1" applyAlignment="1">
      <alignment horizontal="right"/>
    </xf>
    <xf numFmtId="165" fontId="4" fillId="0" borderId="11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164" fontId="7" fillId="0" borderId="0" xfId="0" applyNumberFormat="1" applyFont="1"/>
    <xf numFmtId="3" fontId="7" fillId="0" borderId="0" xfId="0" applyNumberFormat="1" applyFont="1"/>
    <xf numFmtId="0" fontId="8" fillId="0" borderId="0" xfId="0" applyFont="1"/>
    <xf numFmtId="164" fontId="9" fillId="0" borderId="0" xfId="0" applyNumberFormat="1" applyFont="1"/>
    <xf numFmtId="3" fontId="9" fillId="0" borderId="0" xfId="0" applyNumberFormat="1" applyFont="1"/>
    <xf numFmtId="0" fontId="9" fillId="0" borderId="0" xfId="0" applyFont="1"/>
    <xf numFmtId="0" fontId="10" fillId="0" borderId="0" xfId="0" applyFont="1"/>
    <xf numFmtId="164" fontId="11" fillId="0" borderId="0" xfId="0" applyNumberFormat="1" applyFont="1"/>
    <xf numFmtId="3" fontId="11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2" borderId="3" xfId="0" applyFont="1" applyFill="1" applyBorder="1"/>
    <xf numFmtId="0" fontId="14" fillId="2" borderId="4" xfId="0" applyFont="1" applyFill="1" applyBorder="1" applyAlignment="1">
      <alignment horizontal="right"/>
    </xf>
    <xf numFmtId="0" fontId="14" fillId="2" borderId="5" xfId="0" applyFont="1" applyFill="1" applyBorder="1" applyAlignment="1">
      <alignment horizontal="right"/>
    </xf>
    <xf numFmtId="0" fontId="15" fillId="0" borderId="0" xfId="0" applyFont="1"/>
    <xf numFmtId="3" fontId="14" fillId="2" borderId="4" xfId="0" applyNumberFormat="1" applyFont="1" applyFill="1" applyBorder="1"/>
    <xf numFmtId="165" fontId="14" fillId="2" borderId="5" xfId="0" applyNumberFormat="1" applyFont="1" applyFill="1" applyBorder="1"/>
    <xf numFmtId="166" fontId="14" fillId="2" borderId="5" xfId="0" applyNumberFormat="1" applyFont="1" applyFill="1" applyBorder="1"/>
    <xf numFmtId="0" fontId="1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3A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6" sqref="A6"/>
    </sheetView>
  </sheetViews>
  <sheetFormatPr baseColWidth="10" defaultRowHeight="12.75" x14ac:dyDescent="0.2"/>
  <cols>
    <col min="1" max="1" width="39" style="8" customWidth="1"/>
    <col min="2" max="2" width="12.140625" style="8" customWidth="1"/>
    <col min="3" max="3" width="11.7109375" style="8" customWidth="1"/>
    <col min="4" max="16384" width="11.42578125" style="8"/>
  </cols>
  <sheetData>
    <row r="1" spans="1:7" s="26" customFormat="1" ht="26.25" x14ac:dyDescent="0.4">
      <c r="A1" s="26" t="s">
        <v>31</v>
      </c>
      <c r="B1" s="27"/>
      <c r="C1" s="28"/>
      <c r="D1" s="28"/>
      <c r="E1" s="28"/>
      <c r="F1" s="28"/>
      <c r="G1" s="28"/>
    </row>
    <row r="2" spans="1:7" s="36" customFormat="1" ht="18" x14ac:dyDescent="0.25">
      <c r="A2" s="33" t="s">
        <v>15</v>
      </c>
      <c r="B2" s="34"/>
      <c r="C2" s="35"/>
      <c r="D2" s="35"/>
      <c r="E2" s="35"/>
      <c r="F2" s="35"/>
      <c r="G2" s="35"/>
    </row>
    <row r="3" spans="1:7" s="2" customFormat="1" x14ac:dyDescent="0.2">
      <c r="B3" s="3"/>
      <c r="C3" s="4"/>
      <c r="D3" s="4"/>
      <c r="E3" s="4"/>
      <c r="F3" s="4"/>
      <c r="G3" s="4"/>
    </row>
    <row r="4" spans="1:7" s="2" customFormat="1" x14ac:dyDescent="0.2">
      <c r="A4" s="1" t="s">
        <v>0</v>
      </c>
      <c r="B4" s="3"/>
      <c r="C4" s="4"/>
      <c r="D4" s="4"/>
      <c r="E4" s="4"/>
      <c r="F4" s="4"/>
      <c r="G4" s="4"/>
    </row>
    <row r="5" spans="1:7" x14ac:dyDescent="0.2">
      <c r="A5" s="5" t="s">
        <v>39</v>
      </c>
      <c r="B5" s="6"/>
      <c r="C5" s="7"/>
      <c r="D5" s="7"/>
      <c r="E5" s="7"/>
      <c r="F5" s="7"/>
      <c r="G5" s="7"/>
    </row>
    <row r="8" spans="1:7" s="38" customFormat="1" ht="15.75" x14ac:dyDescent="0.25">
      <c r="A8" s="37" t="s">
        <v>32</v>
      </c>
    </row>
    <row r="9" spans="1:7" x14ac:dyDescent="0.2">
      <c r="A9" s="8" t="s">
        <v>14</v>
      </c>
    </row>
    <row r="10" spans="1:7" x14ac:dyDescent="0.2">
      <c r="B10" s="9" t="s">
        <v>34</v>
      </c>
      <c r="C10" s="10"/>
      <c r="D10" s="10"/>
      <c r="E10" s="10"/>
      <c r="F10" s="10"/>
      <c r="G10" s="11"/>
    </row>
    <row r="11" spans="1:7" x14ac:dyDescent="0.2">
      <c r="B11" s="12" t="s">
        <v>1</v>
      </c>
      <c r="C11" s="13"/>
      <c r="D11" s="12" t="s">
        <v>2</v>
      </c>
      <c r="E11" s="13"/>
      <c r="F11" s="12" t="s">
        <v>3</v>
      </c>
      <c r="G11" s="13"/>
    </row>
    <row r="12" spans="1:7" s="42" customFormat="1" x14ac:dyDescent="0.2">
      <c r="A12" s="39" t="s">
        <v>4</v>
      </c>
      <c r="B12" s="40" t="s">
        <v>5</v>
      </c>
      <c r="C12" s="41" t="s">
        <v>6</v>
      </c>
      <c r="D12" s="40" t="s">
        <v>5</v>
      </c>
      <c r="E12" s="41" t="s">
        <v>7</v>
      </c>
      <c r="F12" s="40" t="s">
        <v>5</v>
      </c>
      <c r="G12" s="41" t="s">
        <v>7</v>
      </c>
    </row>
    <row r="13" spans="1:7" x14ac:dyDescent="0.2">
      <c r="A13" s="14" t="s">
        <v>8</v>
      </c>
      <c r="B13" s="15">
        <f t="shared" ref="B13:G13" si="0">B37</f>
        <v>626.51199999999994</v>
      </c>
      <c r="C13" s="16">
        <f t="shared" si="0"/>
        <v>3.77585699715249</v>
      </c>
      <c r="D13" s="15">
        <f t="shared" si="0"/>
        <v>142541.63299999997</v>
      </c>
      <c r="E13" s="16">
        <f t="shared" si="0"/>
        <v>3.6193947963259263</v>
      </c>
      <c r="F13" s="15">
        <f t="shared" si="0"/>
        <v>299975.03399999999</v>
      </c>
      <c r="G13" s="16">
        <f t="shared" si="0"/>
        <v>0.96331180278155981</v>
      </c>
    </row>
    <row r="14" spans="1:7" x14ac:dyDescent="0.2">
      <c r="A14" s="17" t="s">
        <v>9</v>
      </c>
      <c r="B14" s="18">
        <f t="shared" ref="B14:G14" si="1">H37</f>
        <v>16.140999999999998</v>
      </c>
      <c r="C14" s="19">
        <f t="shared" si="1"/>
        <v>5.5109195217148903</v>
      </c>
      <c r="D14" s="18">
        <f t="shared" si="1"/>
        <v>6101.8549999999996</v>
      </c>
      <c r="E14" s="19">
        <f t="shared" si="1"/>
        <v>3.5000592495232983</v>
      </c>
      <c r="F14" s="18">
        <f t="shared" si="1"/>
        <v>17459.189000000002</v>
      </c>
      <c r="G14" s="19">
        <f t="shared" si="1"/>
        <v>1.0777021872550903</v>
      </c>
    </row>
    <row r="15" spans="1:7" s="42" customFormat="1" x14ac:dyDescent="0.2">
      <c r="A15" s="39" t="s">
        <v>10</v>
      </c>
      <c r="B15" s="43">
        <f>SUM(B13:B14)</f>
        <v>642.65299999999991</v>
      </c>
      <c r="C15" s="44">
        <f>((B13*C13)+(B14*C14))/B15</f>
        <v>3.8194351710798844</v>
      </c>
      <c r="D15" s="43">
        <f>SUM(D13:D14)</f>
        <v>148643.48799999998</v>
      </c>
      <c r="E15" s="44">
        <f>((D13*E13)+(D14*E14))/D15</f>
        <v>3.6144960401628885</v>
      </c>
      <c r="F15" s="43">
        <f>SUM(F13:F14)</f>
        <v>317434.223</v>
      </c>
      <c r="G15" s="44">
        <f>((F13*G13)+(F14*G14))/F15</f>
        <v>0.96960338446242356</v>
      </c>
    </row>
    <row r="18" spans="1:13" s="42" customFormat="1" ht="15.75" x14ac:dyDescent="0.25">
      <c r="A18" s="37" t="s">
        <v>33</v>
      </c>
    </row>
    <row r="19" spans="1:13" x14ac:dyDescent="0.2">
      <c r="A19" s="8" t="s">
        <v>14</v>
      </c>
    </row>
    <row r="20" spans="1:13" x14ac:dyDescent="0.2">
      <c r="B20" s="9" t="s">
        <v>8</v>
      </c>
      <c r="C20" s="10"/>
      <c r="D20" s="10"/>
      <c r="E20" s="10"/>
      <c r="F20" s="10"/>
      <c r="G20" s="11"/>
      <c r="H20" s="9" t="s">
        <v>9</v>
      </c>
      <c r="I20" s="10"/>
      <c r="J20" s="10"/>
      <c r="K20" s="10"/>
      <c r="L20" s="10"/>
      <c r="M20" s="11"/>
    </row>
    <row r="21" spans="1:13" x14ac:dyDescent="0.2">
      <c r="B21" s="12" t="s">
        <v>1</v>
      </c>
      <c r="C21" s="13"/>
      <c r="D21" s="12" t="s">
        <v>2</v>
      </c>
      <c r="E21" s="13"/>
      <c r="F21" s="12" t="s">
        <v>3</v>
      </c>
      <c r="G21" s="13"/>
      <c r="H21" s="12" t="s">
        <v>1</v>
      </c>
      <c r="I21" s="13"/>
      <c r="J21" s="12" t="s">
        <v>2</v>
      </c>
      <c r="K21" s="13"/>
      <c r="L21" s="12" t="s">
        <v>3</v>
      </c>
      <c r="M21" s="13"/>
    </row>
    <row r="22" spans="1:13" s="42" customFormat="1" x14ac:dyDescent="0.2">
      <c r="A22" s="39" t="s">
        <v>16</v>
      </c>
      <c r="B22" s="40" t="s">
        <v>5</v>
      </c>
      <c r="C22" s="41" t="s">
        <v>6</v>
      </c>
      <c r="D22" s="40" t="s">
        <v>5</v>
      </c>
      <c r="E22" s="41" t="s">
        <v>7</v>
      </c>
      <c r="F22" s="40" t="s">
        <v>5</v>
      </c>
      <c r="G22" s="41" t="s">
        <v>7</v>
      </c>
      <c r="H22" s="40" t="s">
        <v>5</v>
      </c>
      <c r="I22" s="41" t="s">
        <v>6</v>
      </c>
      <c r="J22" s="40" t="s">
        <v>5</v>
      </c>
      <c r="K22" s="41" t="s">
        <v>7</v>
      </c>
      <c r="L22" s="40" t="s">
        <v>5</v>
      </c>
      <c r="M22" s="41" t="s">
        <v>7</v>
      </c>
    </row>
    <row r="23" spans="1:13" x14ac:dyDescent="0.2">
      <c r="A23" s="14" t="s">
        <v>17</v>
      </c>
      <c r="B23" s="15">
        <v>0</v>
      </c>
      <c r="C23" s="20">
        <v>0</v>
      </c>
      <c r="D23" s="15">
        <v>1665.41</v>
      </c>
      <c r="E23" s="16">
        <v>3.7989533172011698</v>
      </c>
      <c r="F23" s="15">
        <v>5966.3360000000002</v>
      </c>
      <c r="G23" s="16">
        <v>0.33190014927084199</v>
      </c>
      <c r="H23" s="15">
        <v>0</v>
      </c>
      <c r="I23" s="20">
        <v>0</v>
      </c>
      <c r="J23" s="15">
        <v>0</v>
      </c>
      <c r="K23" s="20">
        <v>0</v>
      </c>
      <c r="L23" s="15">
        <v>0</v>
      </c>
      <c r="M23" s="20">
        <v>0</v>
      </c>
    </row>
    <row r="24" spans="1:13" x14ac:dyDescent="0.2">
      <c r="A24" s="17" t="s">
        <v>18</v>
      </c>
      <c r="B24" s="18">
        <v>0</v>
      </c>
      <c r="C24" s="21">
        <v>0</v>
      </c>
      <c r="D24" s="18">
        <v>9955.3340000000007</v>
      </c>
      <c r="E24" s="19">
        <v>3.6790604773280302</v>
      </c>
      <c r="F24" s="18">
        <v>12854.174999999999</v>
      </c>
      <c r="G24" s="19">
        <v>0.55743554821682495</v>
      </c>
      <c r="H24" s="18">
        <v>0</v>
      </c>
      <c r="I24" s="21">
        <v>0</v>
      </c>
      <c r="J24" s="18">
        <v>0</v>
      </c>
      <c r="K24" s="21">
        <v>0</v>
      </c>
      <c r="L24" s="18">
        <v>0</v>
      </c>
      <c r="M24" s="21">
        <v>0</v>
      </c>
    </row>
    <row r="25" spans="1:13" x14ac:dyDescent="0.2">
      <c r="A25" s="17" t="s">
        <v>19</v>
      </c>
      <c r="B25" s="18">
        <v>121.492</v>
      </c>
      <c r="C25" s="19">
        <v>4.6183351331774896</v>
      </c>
      <c r="D25" s="18">
        <v>12371.786</v>
      </c>
      <c r="E25" s="19">
        <v>3.6569479577160502</v>
      </c>
      <c r="F25" s="18">
        <v>40526.275000000001</v>
      </c>
      <c r="G25" s="19">
        <v>1.2516156908080001</v>
      </c>
      <c r="H25" s="18">
        <v>0</v>
      </c>
      <c r="I25" s="21">
        <v>0</v>
      </c>
      <c r="J25" s="18">
        <v>1416.415</v>
      </c>
      <c r="K25" s="19">
        <v>4.3703586886611596</v>
      </c>
      <c r="L25" s="18">
        <v>3658.3710000000001</v>
      </c>
      <c r="M25" s="19">
        <v>2.39736952457802</v>
      </c>
    </row>
    <row r="26" spans="1:13" x14ac:dyDescent="0.2">
      <c r="A26" s="17" t="s">
        <v>20</v>
      </c>
      <c r="B26" s="18">
        <v>482.14100000000002</v>
      </c>
      <c r="C26" s="19">
        <v>3.1532325937848098</v>
      </c>
      <c r="D26" s="18">
        <v>14648.154</v>
      </c>
      <c r="E26" s="19">
        <v>3.7204654829543702</v>
      </c>
      <c r="F26" s="22">
        <v>32054.454000000002</v>
      </c>
      <c r="G26" s="23">
        <v>1.0476987339731301</v>
      </c>
      <c r="H26" s="18">
        <v>0</v>
      </c>
      <c r="I26" s="21">
        <v>0</v>
      </c>
      <c r="J26" s="18">
        <v>2917.7080000000001</v>
      </c>
      <c r="K26" s="19">
        <v>3.4178978338476602</v>
      </c>
      <c r="L26" s="18">
        <v>9100.4680000000008</v>
      </c>
      <c r="M26" s="19">
        <v>0.65207610125105697</v>
      </c>
    </row>
    <row r="27" spans="1:13" x14ac:dyDescent="0.2">
      <c r="A27" s="17" t="s">
        <v>21</v>
      </c>
      <c r="B27" s="18">
        <v>0</v>
      </c>
      <c r="C27" s="21">
        <v>0</v>
      </c>
      <c r="D27" s="18">
        <v>6092.9750000000004</v>
      </c>
      <c r="E27" s="19">
        <v>3.7477962389473101</v>
      </c>
      <c r="F27" s="18">
        <v>9572.3320000000003</v>
      </c>
      <c r="G27" s="19">
        <v>1.2905676313776</v>
      </c>
      <c r="H27" s="18">
        <v>0</v>
      </c>
      <c r="I27" s="21">
        <v>0</v>
      </c>
      <c r="J27" s="18">
        <v>1040.9829999999999</v>
      </c>
      <c r="K27" s="19">
        <v>3.4564742911267499</v>
      </c>
      <c r="L27" s="18">
        <v>2553.3069999999998</v>
      </c>
      <c r="M27" s="19">
        <v>1.1563716027880699</v>
      </c>
    </row>
    <row r="28" spans="1:13" x14ac:dyDescent="0.2">
      <c r="A28" s="17" t="s">
        <v>22</v>
      </c>
      <c r="B28" s="18">
        <v>0</v>
      </c>
      <c r="C28" s="21">
        <v>0</v>
      </c>
      <c r="D28" s="18">
        <v>20518.333999999999</v>
      </c>
      <c r="E28" s="19">
        <v>3.74768396917605</v>
      </c>
      <c r="F28" s="18">
        <v>50229.04</v>
      </c>
      <c r="G28" s="19">
        <v>1.1575338813562801</v>
      </c>
      <c r="H28" s="18">
        <v>0</v>
      </c>
      <c r="I28" s="21">
        <v>0</v>
      </c>
      <c r="J28" s="18">
        <v>0</v>
      </c>
      <c r="K28" s="21">
        <v>0</v>
      </c>
      <c r="L28" s="18">
        <v>939.62900000000002</v>
      </c>
      <c r="M28" s="21">
        <v>0.27663066274029402</v>
      </c>
    </row>
    <row r="29" spans="1:13" x14ac:dyDescent="0.2">
      <c r="A29" s="17" t="s">
        <v>23</v>
      </c>
      <c r="B29" s="18">
        <v>0</v>
      </c>
      <c r="C29" s="21">
        <v>0</v>
      </c>
      <c r="D29" s="18">
        <v>12433.335999999999</v>
      </c>
      <c r="E29" s="19">
        <v>3.5740046919024802</v>
      </c>
      <c r="F29" s="18">
        <v>23103.947</v>
      </c>
      <c r="G29" s="19">
        <v>0.90472292539452204</v>
      </c>
      <c r="H29" s="18">
        <v>0</v>
      </c>
      <c r="I29" s="21">
        <v>0</v>
      </c>
      <c r="J29" s="18">
        <v>0</v>
      </c>
      <c r="K29" s="21">
        <v>0</v>
      </c>
      <c r="L29" s="18">
        <v>0</v>
      </c>
      <c r="M29" s="21">
        <v>0</v>
      </c>
    </row>
    <row r="30" spans="1:13" x14ac:dyDescent="0.2">
      <c r="A30" s="17" t="s">
        <v>24</v>
      </c>
      <c r="B30" s="18">
        <v>0</v>
      </c>
      <c r="C30" s="21">
        <v>0</v>
      </c>
      <c r="D30" s="18">
        <v>11919.762000000001</v>
      </c>
      <c r="E30" s="19">
        <v>3.6256621534054099</v>
      </c>
      <c r="F30" s="18">
        <v>30968.277999999998</v>
      </c>
      <c r="G30" s="19">
        <v>1.06149120154501</v>
      </c>
      <c r="H30" s="18">
        <v>0</v>
      </c>
      <c r="I30" s="21">
        <v>0</v>
      </c>
      <c r="J30" s="18">
        <v>0</v>
      </c>
      <c r="K30" s="21">
        <v>0</v>
      </c>
      <c r="L30" s="18">
        <v>0</v>
      </c>
      <c r="M30" s="21">
        <v>0</v>
      </c>
    </row>
    <row r="31" spans="1:13" x14ac:dyDescent="0.2">
      <c r="A31" s="17" t="s">
        <v>25</v>
      </c>
      <c r="B31" s="18">
        <v>3.911</v>
      </c>
      <c r="C31" s="21">
        <v>13</v>
      </c>
      <c r="D31" s="18">
        <v>11724.143</v>
      </c>
      <c r="E31" s="19">
        <v>2.9622317468321602</v>
      </c>
      <c r="F31" s="18">
        <v>22485.406999999999</v>
      </c>
      <c r="G31" s="19">
        <v>0.72916852338941396</v>
      </c>
      <c r="H31" s="18">
        <v>0</v>
      </c>
      <c r="I31" s="21">
        <v>0</v>
      </c>
      <c r="J31" s="18">
        <v>721.601</v>
      </c>
      <c r="K31" s="19">
        <v>2.1547355172734002</v>
      </c>
      <c r="L31" s="18">
        <v>897.24099999999999</v>
      </c>
      <c r="M31" s="19">
        <v>0.31531632861182202</v>
      </c>
    </row>
    <row r="32" spans="1:13" x14ac:dyDescent="0.2">
      <c r="A32" s="17" t="s">
        <v>26</v>
      </c>
      <c r="B32" s="18">
        <v>0</v>
      </c>
      <c r="C32" s="21">
        <v>0</v>
      </c>
      <c r="D32" s="18">
        <v>15468.005999999999</v>
      </c>
      <c r="E32" s="19">
        <v>3.2904680526371699</v>
      </c>
      <c r="F32" s="18">
        <v>25120.103999999999</v>
      </c>
      <c r="G32" s="19">
        <v>0.600145452144625</v>
      </c>
      <c r="H32" s="18">
        <v>0</v>
      </c>
      <c r="I32" s="21">
        <v>0</v>
      </c>
      <c r="J32" s="18">
        <v>0</v>
      </c>
      <c r="K32" s="21">
        <v>0</v>
      </c>
      <c r="L32" s="18">
        <v>0</v>
      </c>
      <c r="M32" s="21">
        <v>0</v>
      </c>
    </row>
    <row r="33" spans="1:13" x14ac:dyDescent="0.2">
      <c r="A33" s="17" t="s">
        <v>27</v>
      </c>
      <c r="B33" s="18">
        <v>0</v>
      </c>
      <c r="C33" s="21">
        <v>0</v>
      </c>
      <c r="D33" s="18">
        <v>5735.2309999999998</v>
      </c>
      <c r="E33" s="19">
        <v>3.9562501815532798</v>
      </c>
      <c r="F33" s="18">
        <v>17445.560000000001</v>
      </c>
      <c r="G33" s="19">
        <v>1.04445583644205</v>
      </c>
      <c r="H33" s="18">
        <v>0</v>
      </c>
      <c r="I33" s="21">
        <v>0</v>
      </c>
      <c r="J33" s="18">
        <v>0</v>
      </c>
      <c r="K33" s="21">
        <v>0</v>
      </c>
      <c r="L33" s="18">
        <v>0</v>
      </c>
      <c r="M33" s="21">
        <v>0</v>
      </c>
    </row>
    <row r="34" spans="1:13" x14ac:dyDescent="0.2">
      <c r="A34" s="17" t="s">
        <v>28</v>
      </c>
      <c r="B34" s="18">
        <v>0</v>
      </c>
      <c r="C34" s="21">
        <v>0</v>
      </c>
      <c r="D34" s="18">
        <v>15415.741</v>
      </c>
      <c r="E34" s="19">
        <v>3.7326217675167199</v>
      </c>
      <c r="F34" s="18">
        <v>22046.438999999998</v>
      </c>
      <c r="G34" s="19">
        <v>0.624194295187536</v>
      </c>
      <c r="H34" s="18">
        <v>0</v>
      </c>
      <c r="I34" s="21">
        <v>0</v>
      </c>
      <c r="J34" s="18">
        <v>0</v>
      </c>
      <c r="K34" s="21">
        <v>0</v>
      </c>
      <c r="L34" s="18">
        <v>0</v>
      </c>
      <c r="M34" s="21">
        <v>0</v>
      </c>
    </row>
    <row r="35" spans="1:13" x14ac:dyDescent="0.2">
      <c r="A35" s="17" t="s">
        <v>29</v>
      </c>
      <c r="B35" s="18">
        <v>0</v>
      </c>
      <c r="C35" s="21">
        <v>0</v>
      </c>
      <c r="D35" s="18">
        <v>1744.0419999999999</v>
      </c>
      <c r="E35" s="19">
        <v>5.0162753500202397</v>
      </c>
      <c r="F35" s="18">
        <v>1768.3230000000001</v>
      </c>
      <c r="G35" s="19">
        <v>1.0228904334785001</v>
      </c>
      <c r="H35" s="18">
        <v>0</v>
      </c>
      <c r="I35" s="21">
        <v>0</v>
      </c>
      <c r="J35" s="18">
        <v>0</v>
      </c>
      <c r="K35" s="21">
        <v>0</v>
      </c>
      <c r="L35" s="18">
        <v>0</v>
      </c>
      <c r="M35" s="21">
        <v>0</v>
      </c>
    </row>
    <row r="36" spans="1:13" x14ac:dyDescent="0.2">
      <c r="A36" s="17" t="s">
        <v>30</v>
      </c>
      <c r="B36" s="18">
        <v>18.968</v>
      </c>
      <c r="C36" s="19">
        <v>12.3040505588359</v>
      </c>
      <c r="D36" s="18">
        <v>2849.3789999999999</v>
      </c>
      <c r="E36" s="19">
        <v>3.9407855578355799</v>
      </c>
      <c r="F36" s="18">
        <v>5834.3639999999996</v>
      </c>
      <c r="G36" s="19">
        <v>1.0256177789044401</v>
      </c>
      <c r="H36" s="18">
        <v>16.140999999999998</v>
      </c>
      <c r="I36" s="19">
        <v>5.5109195217148903</v>
      </c>
      <c r="J36" s="18">
        <v>5.1479999999999997</v>
      </c>
      <c r="K36" s="19">
        <v>8.0020000000000007</v>
      </c>
      <c r="L36" s="18">
        <v>310.173</v>
      </c>
      <c r="M36" s="19">
        <v>1.9851008824107801</v>
      </c>
    </row>
    <row r="37" spans="1:13" s="42" customFormat="1" x14ac:dyDescent="0.2">
      <c r="A37" s="39" t="s">
        <v>10</v>
      </c>
      <c r="B37" s="43">
        <f>SUM(B23:B36)</f>
        <v>626.51199999999994</v>
      </c>
      <c r="C37" s="45">
        <f>((B23*C23)+(B24*C24)+(B25*C25)+(B26*C26)+(B27*C27)+(B28*C28)+(B29*C29)+(B30*C30)+(B31*C31)+(B32*C32)+(B33*C33)+(B34*C34)+(B35*C35)+(B36*C36))/B37</f>
        <v>3.77585699715249</v>
      </c>
      <c r="D37" s="43">
        <f>SUM(D23:D36)</f>
        <v>142541.63299999997</v>
      </c>
      <c r="E37" s="45">
        <f>((D23*E23)+(D24*E24)+(D25*E25)+(D26*E26)+(D27*E27)+(D28*E28)+(D29*E29)+(D30*E30)+(D31*E31)+(D32*E32)+(D33*E33)+(D34*E34)+(D35*E35)+(D36*E36))/D37</f>
        <v>3.6193947963259263</v>
      </c>
      <c r="F37" s="43">
        <f>SUM(F23:F36)</f>
        <v>299975.03399999999</v>
      </c>
      <c r="G37" s="45">
        <f>((F23*G23)+(F24*G24)+(F25*G25)+(F26*G26)+(F27*G27)+(F28*G28)+(F29*G29)+(F30*G30)+(F31*G31)+(F32*G32)+(F33*G33)+(F34*G34)+(F35*G35)+(F36*G36))/F37</f>
        <v>0.96331180278155981</v>
      </c>
      <c r="H37" s="43">
        <f>SUM(H23:H36)</f>
        <v>16.140999999999998</v>
      </c>
      <c r="I37" s="45">
        <f>((H23*I23)+(H24*I24)+(H25*I25)+(H26*I26)+(H27*I27)+(H28*I28)+(H29*I29)+(H30*I30)+(H31*I31)+(H32*I32)+(H33*I33)+(H34*I34)+(H35*I35)+(H36*I36))/H37</f>
        <v>5.5109195217148903</v>
      </c>
      <c r="J37" s="43">
        <f>SUM(J23:J36)</f>
        <v>6101.8549999999996</v>
      </c>
      <c r="K37" s="45">
        <f>((J23*K23)+(J24*K24)+(J25*K25)+(J26*K26)+(J27*K27)+(J28*K28)+(J29*K29)+(J30*K30)+(J31*K31)+(J32*K32)+(J33*K33)+(J34*K34)+(J35*K35)+(J36*K36))/J37</f>
        <v>3.5000592495232983</v>
      </c>
      <c r="L37" s="43">
        <f>SUM(L23:L36)</f>
        <v>17459.189000000002</v>
      </c>
      <c r="M37" s="45">
        <f>((L23*M23)+(L24*M24)+(L25*M25)+(L26*M26)+(L27*M27)+(L28*M28)+(L29*M29)+(L30*M30)+(L31*M31)+(L32*M32)+(L33*M33)+(L34*M34)+(L35*M35)+(L36*M36))/L37</f>
        <v>1.0777021872550903</v>
      </c>
    </row>
    <row r="40" spans="1:13" s="42" customFormat="1" ht="15.75" x14ac:dyDescent="0.25">
      <c r="A40" s="46" t="s">
        <v>11</v>
      </c>
    </row>
    <row r="41" spans="1:13" x14ac:dyDescent="0.2">
      <c r="A41" s="24" t="s">
        <v>12</v>
      </c>
    </row>
    <row r="42" spans="1:13" x14ac:dyDescent="0.2">
      <c r="A42" s="25" t="s">
        <v>13</v>
      </c>
    </row>
  </sheetData>
  <mergeCells count="12">
    <mergeCell ref="B10:G10"/>
    <mergeCell ref="H21:I21"/>
    <mergeCell ref="J21:K21"/>
    <mergeCell ref="L21:M21"/>
    <mergeCell ref="B11:C11"/>
    <mergeCell ref="D11:E11"/>
    <mergeCell ref="F11:G11"/>
    <mergeCell ref="B21:C21"/>
    <mergeCell ref="D21:E21"/>
    <mergeCell ref="F21:G21"/>
    <mergeCell ref="B20:G20"/>
    <mergeCell ref="H20:M20"/>
  </mergeCells>
  <pageMargins left="0.7" right="0.7" top="0.75" bottom="0.75" header="0.3" footer="0.3"/>
  <ignoredErrors>
    <ignoredError sqref="C37:F37 G37:L37" formula="1"/>
    <ignoredError sqref="C14:G14 G15" evalError="1"/>
    <ignoredError sqref="C15:F15" evalError="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6" sqref="A6"/>
    </sheetView>
  </sheetViews>
  <sheetFormatPr baseColWidth="10" defaultRowHeight="12.75" x14ac:dyDescent="0.2"/>
  <cols>
    <col min="1" max="1" width="39" style="8" customWidth="1"/>
    <col min="2" max="2" width="12.140625" style="8" customWidth="1"/>
    <col min="3" max="3" width="11.7109375" style="8" customWidth="1"/>
    <col min="4" max="16384" width="11.42578125" style="8"/>
  </cols>
  <sheetData>
    <row r="1" spans="1:7" s="26" customFormat="1" ht="26.25" x14ac:dyDescent="0.4">
      <c r="A1" s="26" t="s">
        <v>31</v>
      </c>
      <c r="B1" s="27"/>
      <c r="C1" s="28"/>
      <c r="D1" s="28"/>
      <c r="E1" s="28"/>
      <c r="F1" s="28"/>
      <c r="G1" s="28"/>
    </row>
    <row r="2" spans="1:7" s="36" customFormat="1" ht="18" x14ac:dyDescent="0.25">
      <c r="A2" s="33" t="s">
        <v>15</v>
      </c>
      <c r="B2" s="34"/>
      <c r="C2" s="35"/>
      <c r="D2" s="35"/>
      <c r="E2" s="35"/>
      <c r="F2" s="35"/>
      <c r="G2" s="35"/>
    </row>
    <row r="3" spans="1:7" s="2" customFormat="1" x14ac:dyDescent="0.2">
      <c r="B3" s="3"/>
      <c r="C3" s="4"/>
      <c r="D3" s="4"/>
      <c r="E3" s="4"/>
      <c r="F3" s="4"/>
      <c r="G3" s="4"/>
    </row>
    <row r="4" spans="1:7" s="2" customFormat="1" x14ac:dyDescent="0.2">
      <c r="A4" s="1" t="s">
        <v>0</v>
      </c>
      <c r="B4" s="3"/>
      <c r="C4" s="4"/>
      <c r="D4" s="4"/>
      <c r="E4" s="4"/>
      <c r="F4" s="4"/>
      <c r="G4" s="4"/>
    </row>
    <row r="5" spans="1:7" x14ac:dyDescent="0.2">
      <c r="A5" s="5" t="s">
        <v>39</v>
      </c>
      <c r="B5" s="6"/>
      <c r="C5" s="7"/>
      <c r="D5" s="7"/>
      <c r="E5" s="7"/>
      <c r="F5" s="7"/>
      <c r="G5" s="7"/>
    </row>
    <row r="8" spans="1:7" s="38" customFormat="1" ht="15.75" x14ac:dyDescent="0.25">
      <c r="A8" s="37" t="s">
        <v>38</v>
      </c>
    </row>
    <row r="9" spans="1:7" x14ac:dyDescent="0.2">
      <c r="A9" s="8" t="s">
        <v>14</v>
      </c>
    </row>
    <row r="10" spans="1:7" x14ac:dyDescent="0.2">
      <c r="B10" s="9" t="s">
        <v>34</v>
      </c>
      <c r="C10" s="10"/>
      <c r="D10" s="10"/>
      <c r="E10" s="10"/>
      <c r="F10" s="10"/>
      <c r="G10" s="11"/>
    </row>
    <row r="11" spans="1:7" x14ac:dyDescent="0.2">
      <c r="B11" s="12" t="s">
        <v>1</v>
      </c>
      <c r="C11" s="13"/>
      <c r="D11" s="12" t="s">
        <v>2</v>
      </c>
      <c r="E11" s="13"/>
      <c r="F11" s="12" t="s">
        <v>3</v>
      </c>
      <c r="G11" s="13"/>
    </row>
    <row r="12" spans="1:7" s="42" customFormat="1" x14ac:dyDescent="0.2">
      <c r="A12" s="39" t="s">
        <v>4</v>
      </c>
      <c r="B12" s="40" t="s">
        <v>5</v>
      </c>
      <c r="C12" s="41" t="s">
        <v>6</v>
      </c>
      <c r="D12" s="40" t="s">
        <v>5</v>
      </c>
      <c r="E12" s="41" t="s">
        <v>7</v>
      </c>
      <c r="F12" s="40" t="s">
        <v>5</v>
      </c>
      <c r="G12" s="41" t="s">
        <v>7</v>
      </c>
    </row>
    <row r="13" spans="1:7" x14ac:dyDescent="0.2">
      <c r="A13" s="14" t="s">
        <v>8</v>
      </c>
      <c r="B13" s="15">
        <f t="shared" ref="B13:G13" si="0">B37</f>
        <v>110.71899999999999</v>
      </c>
      <c r="C13" s="16">
        <f t="shared" si="0"/>
        <v>5.6730374551793261</v>
      </c>
      <c r="D13" s="15">
        <f t="shared" si="0"/>
        <v>116005.15999999999</v>
      </c>
      <c r="E13" s="16">
        <f t="shared" si="0"/>
        <v>3.8828369915614114</v>
      </c>
      <c r="F13" s="15">
        <f t="shared" si="0"/>
        <v>310188.565</v>
      </c>
      <c r="G13" s="16">
        <f t="shared" si="0"/>
        <v>1.1415017336212898</v>
      </c>
    </row>
    <row r="14" spans="1:7" x14ac:dyDescent="0.2">
      <c r="A14" s="17" t="s">
        <v>9</v>
      </c>
      <c r="B14" s="18">
        <f t="shared" ref="B14:G14" si="1">H37</f>
        <v>5.46</v>
      </c>
      <c r="C14" s="19">
        <f t="shared" si="1"/>
        <v>2.77997875457875</v>
      </c>
      <c r="D14" s="18">
        <f t="shared" si="1"/>
        <v>3846.1570000000002</v>
      </c>
      <c r="E14" s="19">
        <f t="shared" si="1"/>
        <v>3.6884383365005653</v>
      </c>
      <c r="F14" s="18">
        <f t="shared" si="1"/>
        <v>17745.993999999999</v>
      </c>
      <c r="G14" s="19">
        <f t="shared" si="1"/>
        <v>1.2050080413641524</v>
      </c>
    </row>
    <row r="15" spans="1:7" s="42" customFormat="1" x14ac:dyDescent="0.2">
      <c r="A15" s="39" t="s">
        <v>10</v>
      </c>
      <c r="B15" s="43">
        <f>SUM(B13:B14)</f>
        <v>116.17899999999999</v>
      </c>
      <c r="C15" s="44">
        <f>((B13*C13)+(B14*C14))/B15</f>
        <v>5.5370739806677607</v>
      </c>
      <c r="D15" s="43">
        <f>SUM(D13:D14)</f>
        <v>119851.317</v>
      </c>
      <c r="E15" s="44">
        <f>((D13*E13)+(D14*E14))/D15</f>
        <v>3.8765985307195256</v>
      </c>
      <c r="F15" s="43">
        <f>SUM(F13:F14)</f>
        <v>327934.55900000001</v>
      </c>
      <c r="G15" s="44">
        <f>((F13*G13)+(F14*G14))/F15</f>
        <v>1.1449383417043282</v>
      </c>
    </row>
    <row r="18" spans="1:13" s="42" customFormat="1" ht="15.75" x14ac:dyDescent="0.25">
      <c r="A18" s="37" t="s">
        <v>37</v>
      </c>
    </row>
    <row r="19" spans="1:13" x14ac:dyDescent="0.2">
      <c r="A19" s="8" t="s">
        <v>14</v>
      </c>
    </row>
    <row r="20" spans="1:13" x14ac:dyDescent="0.2">
      <c r="B20" s="9" t="s">
        <v>8</v>
      </c>
      <c r="C20" s="10"/>
      <c r="D20" s="10"/>
      <c r="E20" s="10"/>
      <c r="F20" s="10"/>
      <c r="G20" s="11"/>
      <c r="H20" s="9" t="s">
        <v>9</v>
      </c>
      <c r="I20" s="10"/>
      <c r="J20" s="10"/>
      <c r="K20" s="10"/>
      <c r="L20" s="10"/>
      <c r="M20" s="11"/>
    </row>
    <row r="21" spans="1:13" x14ac:dyDescent="0.2">
      <c r="B21" s="12" t="s">
        <v>1</v>
      </c>
      <c r="C21" s="13"/>
      <c r="D21" s="12" t="s">
        <v>2</v>
      </c>
      <c r="E21" s="13"/>
      <c r="F21" s="12" t="s">
        <v>3</v>
      </c>
      <c r="G21" s="13"/>
      <c r="H21" s="12" t="s">
        <v>1</v>
      </c>
      <c r="I21" s="13"/>
      <c r="J21" s="12" t="s">
        <v>2</v>
      </c>
      <c r="K21" s="13"/>
      <c r="L21" s="12" t="s">
        <v>3</v>
      </c>
      <c r="M21" s="13"/>
    </row>
    <row r="22" spans="1:13" s="42" customFormat="1" x14ac:dyDescent="0.2">
      <c r="A22" s="39" t="s">
        <v>16</v>
      </c>
      <c r="B22" s="40" t="s">
        <v>5</v>
      </c>
      <c r="C22" s="41" t="s">
        <v>6</v>
      </c>
      <c r="D22" s="40" t="s">
        <v>5</v>
      </c>
      <c r="E22" s="41" t="s">
        <v>7</v>
      </c>
      <c r="F22" s="40" t="s">
        <v>5</v>
      </c>
      <c r="G22" s="41" t="s">
        <v>7</v>
      </c>
      <c r="H22" s="40" t="s">
        <v>5</v>
      </c>
      <c r="I22" s="41" t="s">
        <v>6</v>
      </c>
      <c r="J22" s="40" t="s">
        <v>5</v>
      </c>
      <c r="K22" s="41" t="s">
        <v>7</v>
      </c>
      <c r="L22" s="40" t="s">
        <v>5</v>
      </c>
      <c r="M22" s="41" t="s">
        <v>7</v>
      </c>
    </row>
    <row r="23" spans="1:13" x14ac:dyDescent="0.2">
      <c r="A23" s="14" t="s">
        <v>17</v>
      </c>
      <c r="B23" s="15">
        <v>0</v>
      </c>
      <c r="C23" s="20">
        <v>0</v>
      </c>
      <c r="D23" s="15">
        <v>1549.8520000000001</v>
      </c>
      <c r="E23" s="16">
        <v>4.2548423952738696</v>
      </c>
      <c r="F23" s="15">
        <v>5957.9880000000003</v>
      </c>
      <c r="G23" s="16">
        <v>0.49726436357374298</v>
      </c>
      <c r="H23" s="15">
        <v>0</v>
      </c>
      <c r="I23" s="20">
        <v>0</v>
      </c>
      <c r="J23" s="15">
        <v>0</v>
      </c>
      <c r="K23" s="20">
        <v>0</v>
      </c>
      <c r="L23" s="15">
        <v>0</v>
      </c>
      <c r="M23" s="20">
        <v>0</v>
      </c>
    </row>
    <row r="24" spans="1:13" x14ac:dyDescent="0.2">
      <c r="A24" s="17" t="s">
        <v>18</v>
      </c>
      <c r="B24" s="18">
        <v>0</v>
      </c>
      <c r="C24" s="21">
        <v>0</v>
      </c>
      <c r="D24" s="18">
        <v>8105.8239999999996</v>
      </c>
      <c r="E24" s="19">
        <v>3.8086729851277301</v>
      </c>
      <c r="F24" s="18">
        <v>13729.814</v>
      </c>
      <c r="G24" s="19">
        <v>0.70230605163332904</v>
      </c>
      <c r="H24" s="18">
        <v>0</v>
      </c>
      <c r="I24" s="21">
        <v>0</v>
      </c>
      <c r="J24" s="18">
        <v>0</v>
      </c>
      <c r="K24" s="21">
        <v>0</v>
      </c>
      <c r="L24" s="18">
        <v>0</v>
      </c>
      <c r="M24" s="21">
        <v>0</v>
      </c>
    </row>
    <row r="25" spans="1:13" x14ac:dyDescent="0.2">
      <c r="A25" s="17" t="s">
        <v>19</v>
      </c>
      <c r="B25" s="18">
        <v>82.251999999999995</v>
      </c>
      <c r="C25" s="19">
        <v>5.5119999999999996</v>
      </c>
      <c r="D25" s="18">
        <v>10185.868</v>
      </c>
      <c r="E25" s="19">
        <v>3.9527400801777501</v>
      </c>
      <c r="F25" s="18">
        <v>40972.470999999998</v>
      </c>
      <c r="G25" s="19">
        <v>1.47202276899531</v>
      </c>
      <c r="H25" s="18">
        <v>0</v>
      </c>
      <c r="I25" s="21">
        <v>0</v>
      </c>
      <c r="J25" s="18">
        <v>869.87900000000002</v>
      </c>
      <c r="K25" s="19">
        <v>4.6031159919942901</v>
      </c>
      <c r="L25" s="18">
        <v>3420.5590000000002</v>
      </c>
      <c r="M25" s="19">
        <v>2.7035882339699402</v>
      </c>
    </row>
    <row r="26" spans="1:13" x14ac:dyDescent="0.2">
      <c r="A26" s="17" t="s">
        <v>20</v>
      </c>
      <c r="B26" s="18">
        <v>0</v>
      </c>
      <c r="C26" s="21">
        <v>0</v>
      </c>
      <c r="D26" s="18">
        <v>12547.838</v>
      </c>
      <c r="E26" s="19">
        <v>3.9590940471976102</v>
      </c>
      <c r="F26" s="22">
        <v>32157.274000000001</v>
      </c>
      <c r="G26" s="23">
        <v>1.16003443292488</v>
      </c>
      <c r="H26" s="18">
        <v>0</v>
      </c>
      <c r="I26" s="21">
        <v>0</v>
      </c>
      <c r="J26" s="18">
        <v>1339.5440000000001</v>
      </c>
      <c r="K26" s="19">
        <v>3.6925707464629798</v>
      </c>
      <c r="L26" s="18">
        <v>9104.5990000000002</v>
      </c>
      <c r="M26" s="19">
        <v>0.770256456874158</v>
      </c>
    </row>
    <row r="27" spans="1:13" x14ac:dyDescent="0.2">
      <c r="A27" s="17" t="s">
        <v>21</v>
      </c>
      <c r="B27" s="18">
        <v>0</v>
      </c>
      <c r="C27" s="21">
        <v>0</v>
      </c>
      <c r="D27" s="18">
        <v>4734.0879999999997</v>
      </c>
      <c r="E27" s="19">
        <v>3.7985016300922201</v>
      </c>
      <c r="F27" s="18">
        <v>10189.198</v>
      </c>
      <c r="G27" s="19">
        <v>1.38720710638855</v>
      </c>
      <c r="H27" s="18">
        <v>0</v>
      </c>
      <c r="I27" s="21">
        <v>0</v>
      </c>
      <c r="J27" s="18">
        <v>636.17399999999998</v>
      </c>
      <c r="K27" s="19">
        <v>4.1910487979703701</v>
      </c>
      <c r="L27" s="18">
        <v>3215.1689999999999</v>
      </c>
      <c r="M27" s="19">
        <v>1.1970488997623501</v>
      </c>
    </row>
    <row r="28" spans="1:13" x14ac:dyDescent="0.2">
      <c r="A28" s="17" t="s">
        <v>22</v>
      </c>
      <c r="B28" s="18">
        <v>0</v>
      </c>
      <c r="C28" s="21">
        <v>0</v>
      </c>
      <c r="D28" s="18">
        <v>15754.065000000001</v>
      </c>
      <c r="E28" s="19">
        <v>3.8718373014837799</v>
      </c>
      <c r="F28" s="18">
        <v>54764.618000000002</v>
      </c>
      <c r="G28" s="19">
        <v>1.3043372004165199</v>
      </c>
      <c r="H28" s="18">
        <v>0</v>
      </c>
      <c r="I28" s="21">
        <v>0</v>
      </c>
      <c r="J28" s="18">
        <v>0</v>
      </c>
      <c r="K28" s="21">
        <v>0</v>
      </c>
      <c r="L28" s="18">
        <v>934.87</v>
      </c>
      <c r="M28" s="19">
        <v>0.42145574250965401</v>
      </c>
    </row>
    <row r="29" spans="1:13" x14ac:dyDescent="0.2">
      <c r="A29" s="17" t="s">
        <v>23</v>
      </c>
      <c r="B29" s="18">
        <v>0</v>
      </c>
      <c r="C29" s="21">
        <v>0</v>
      </c>
      <c r="D29" s="18">
        <v>9565.2520000000004</v>
      </c>
      <c r="E29" s="19">
        <v>4.0123369959306903</v>
      </c>
      <c r="F29" s="18">
        <v>23185.254000000001</v>
      </c>
      <c r="G29" s="19">
        <v>1.1597392992546001</v>
      </c>
      <c r="H29" s="18">
        <v>0</v>
      </c>
      <c r="I29" s="21">
        <v>0</v>
      </c>
      <c r="J29" s="18">
        <v>0</v>
      </c>
      <c r="K29" s="21">
        <v>0</v>
      </c>
      <c r="L29" s="18">
        <v>0</v>
      </c>
      <c r="M29" s="21">
        <v>0</v>
      </c>
    </row>
    <row r="30" spans="1:13" x14ac:dyDescent="0.2">
      <c r="A30" s="17" t="s">
        <v>24</v>
      </c>
      <c r="B30" s="18">
        <v>0</v>
      </c>
      <c r="C30" s="21">
        <v>0</v>
      </c>
      <c r="D30" s="18">
        <v>9504.61</v>
      </c>
      <c r="E30" s="19">
        <v>3.8880039079983302</v>
      </c>
      <c r="F30" s="18">
        <v>32423.933000000001</v>
      </c>
      <c r="G30" s="19">
        <v>1.26830585135986</v>
      </c>
      <c r="H30" s="18">
        <v>0</v>
      </c>
      <c r="I30" s="21">
        <v>0</v>
      </c>
      <c r="J30" s="18">
        <v>0</v>
      </c>
      <c r="K30" s="21">
        <v>0</v>
      </c>
      <c r="L30" s="18">
        <v>0</v>
      </c>
      <c r="M30" s="21">
        <v>0</v>
      </c>
    </row>
    <row r="31" spans="1:13" x14ac:dyDescent="0.2">
      <c r="A31" s="17" t="s">
        <v>25</v>
      </c>
      <c r="B31" s="18">
        <v>0</v>
      </c>
      <c r="C31" s="21">
        <v>0</v>
      </c>
      <c r="D31" s="18">
        <v>10110.536</v>
      </c>
      <c r="E31" s="19">
        <v>3.3022867387050501</v>
      </c>
      <c r="F31" s="18">
        <v>24314.702000000001</v>
      </c>
      <c r="G31" s="19">
        <v>0.87437840204662998</v>
      </c>
      <c r="H31" s="18">
        <v>0</v>
      </c>
      <c r="I31" s="21">
        <v>0</v>
      </c>
      <c r="J31" s="18">
        <v>1000.56</v>
      </c>
      <c r="K31" s="19">
        <v>2.56812357579755</v>
      </c>
      <c r="L31" s="18">
        <v>770.17100000000005</v>
      </c>
      <c r="M31" s="19">
        <v>0.20378512174569</v>
      </c>
    </row>
    <row r="32" spans="1:13" x14ac:dyDescent="0.2">
      <c r="A32" s="17" t="s">
        <v>26</v>
      </c>
      <c r="B32" s="18">
        <v>0</v>
      </c>
      <c r="C32" s="21">
        <v>0</v>
      </c>
      <c r="D32" s="18">
        <v>13450.587</v>
      </c>
      <c r="E32" s="19">
        <v>3.62805930224458</v>
      </c>
      <c r="F32" s="18">
        <v>24841.716</v>
      </c>
      <c r="G32" s="19">
        <v>0.75683427875916498</v>
      </c>
      <c r="H32" s="18">
        <v>0</v>
      </c>
      <c r="I32" s="21">
        <v>0</v>
      </c>
      <c r="J32" s="18">
        <v>0</v>
      </c>
      <c r="K32" s="21">
        <v>0</v>
      </c>
      <c r="L32" s="18">
        <v>0</v>
      </c>
      <c r="M32" s="21">
        <v>0</v>
      </c>
    </row>
    <row r="33" spans="1:13" x14ac:dyDescent="0.2">
      <c r="A33" s="17" t="s">
        <v>27</v>
      </c>
      <c r="B33" s="18">
        <v>0</v>
      </c>
      <c r="C33" s="21">
        <v>0</v>
      </c>
      <c r="D33" s="18">
        <v>4290.2309999999998</v>
      </c>
      <c r="E33" s="19">
        <v>4.1967079138629098</v>
      </c>
      <c r="F33" s="18">
        <v>17169.185000000001</v>
      </c>
      <c r="G33" s="19">
        <v>1.3268528184069299</v>
      </c>
      <c r="H33" s="18">
        <v>0</v>
      </c>
      <c r="I33" s="21">
        <v>0</v>
      </c>
      <c r="J33" s="18">
        <v>0</v>
      </c>
      <c r="K33" s="21">
        <v>0</v>
      </c>
      <c r="L33" s="18">
        <v>0</v>
      </c>
      <c r="M33" s="21">
        <v>0</v>
      </c>
    </row>
    <row r="34" spans="1:13" x14ac:dyDescent="0.2">
      <c r="A34" s="17" t="s">
        <v>28</v>
      </c>
      <c r="B34" s="18">
        <v>0</v>
      </c>
      <c r="C34" s="21">
        <v>0</v>
      </c>
      <c r="D34" s="18">
        <v>12463.046</v>
      </c>
      <c r="E34" s="19">
        <v>4.0801714460493903</v>
      </c>
      <c r="F34" s="18">
        <v>22657.116000000002</v>
      </c>
      <c r="G34" s="19">
        <v>0.78377837519126403</v>
      </c>
      <c r="H34" s="18">
        <v>0</v>
      </c>
      <c r="I34" s="21">
        <v>0</v>
      </c>
      <c r="J34" s="18">
        <v>0</v>
      </c>
      <c r="K34" s="21">
        <v>0</v>
      </c>
      <c r="L34" s="18">
        <v>0</v>
      </c>
      <c r="M34" s="21">
        <v>0</v>
      </c>
    </row>
    <row r="35" spans="1:13" x14ac:dyDescent="0.2">
      <c r="A35" s="17" t="s">
        <v>29</v>
      </c>
      <c r="B35" s="18">
        <v>0</v>
      </c>
      <c r="C35" s="21">
        <v>0</v>
      </c>
      <c r="D35" s="18">
        <v>1274.1369999999999</v>
      </c>
      <c r="E35" s="19">
        <v>5.4738101609167602</v>
      </c>
      <c r="F35" s="18">
        <v>1765.2819999999999</v>
      </c>
      <c r="G35" s="19">
        <v>1.31002123286818</v>
      </c>
      <c r="H35" s="18">
        <v>0</v>
      </c>
      <c r="I35" s="21">
        <v>0</v>
      </c>
      <c r="J35" s="18">
        <v>0</v>
      </c>
      <c r="K35" s="21">
        <v>0</v>
      </c>
      <c r="L35" s="18">
        <v>0</v>
      </c>
      <c r="M35" s="21">
        <v>0</v>
      </c>
    </row>
    <row r="36" spans="1:13" x14ac:dyDescent="0.2">
      <c r="A36" s="17" t="s">
        <v>30</v>
      </c>
      <c r="B36" s="18">
        <v>28.466999999999999</v>
      </c>
      <c r="C36" s="19">
        <v>6.1383359679628997</v>
      </c>
      <c r="D36" s="18">
        <v>2469.2260000000001</v>
      </c>
      <c r="E36" s="19">
        <v>4.3299212947700996</v>
      </c>
      <c r="F36" s="18">
        <v>6060.0140000000001</v>
      </c>
      <c r="G36" s="19">
        <v>1.2158756997921101</v>
      </c>
      <c r="H36" s="18">
        <v>5.46</v>
      </c>
      <c r="I36" s="19">
        <v>2.77997875457875</v>
      </c>
      <c r="J36" s="18">
        <v>0</v>
      </c>
      <c r="K36" s="21">
        <v>0</v>
      </c>
      <c r="L36" s="18">
        <v>300.62599999999998</v>
      </c>
      <c r="M36" s="19">
        <v>2.4074298430608101</v>
      </c>
    </row>
    <row r="37" spans="1:13" s="42" customFormat="1" x14ac:dyDescent="0.2">
      <c r="A37" s="39" t="s">
        <v>10</v>
      </c>
      <c r="B37" s="43">
        <f>SUM(B23:B36)</f>
        <v>110.71899999999999</v>
      </c>
      <c r="C37" s="45">
        <f>((B23*C23)+(B24*C24)+(B25*C25)+(B26*C26)+(B27*C27)+(B28*C28)+(B29*C29)+(B30*C30)+(B31*C31)+(B32*C32)+(B33*C33)+(B34*C34)+(B35*C35)+(B36*C36))/B37</f>
        <v>5.6730374551793261</v>
      </c>
      <c r="D37" s="43">
        <f>SUM(D23:D36)</f>
        <v>116005.15999999999</v>
      </c>
      <c r="E37" s="45">
        <f>((D23*E23)+(D24*E24)+(D25*E25)+(D26*E26)+(D27*E27)+(D28*E28)+(D29*E29)+(D30*E30)+(D31*E31)+(D32*E32)+(D33*E33)+(D34*E34)+(D35*E35)+(D36*E36))/D37</f>
        <v>3.8828369915614114</v>
      </c>
      <c r="F37" s="43">
        <f>SUM(F23:F36)</f>
        <v>310188.565</v>
      </c>
      <c r="G37" s="45">
        <f>((F23*G23)+(F24*G24)+(F25*G25)+(F26*G26)+(F27*G27)+(F28*G28)+(F29*G29)+(F30*G30)+(F31*G31)+(F32*G32)+(F33*G33)+(F34*G34)+(F35*G35)+(F36*G36))/F37</f>
        <v>1.1415017336212898</v>
      </c>
      <c r="H37" s="43">
        <f>SUM(H23:H36)</f>
        <v>5.46</v>
      </c>
      <c r="I37" s="45">
        <f>((H23*I23)+(H24*I24)+(H25*I25)+(H26*I26)+(H27*I27)+(H28*I28)+(H29*I29)+(H30*I30)+(H31*I31)+(H32*I32)+(H33*I33)+(H34*I34)+(H35*I35)+(H36*I36))/H37</f>
        <v>2.77997875457875</v>
      </c>
      <c r="J37" s="43">
        <f>SUM(J23:J36)</f>
        <v>3846.1570000000002</v>
      </c>
      <c r="K37" s="45">
        <f>((J23*K23)+(J24*K24)+(J25*K25)+(J26*K26)+(J27*K27)+(J28*K28)+(J29*K29)+(J30*K30)+(J31*K31)+(J32*K32)+(J33*K33)+(J34*K34)+(J35*K35)+(J36*K36))/J37</f>
        <v>3.6884383365005653</v>
      </c>
      <c r="L37" s="43">
        <f>SUM(L23:L36)</f>
        <v>17745.993999999999</v>
      </c>
      <c r="M37" s="45">
        <f>((L23*M23)+(L24*M24)+(L25*M25)+(L26*M26)+(L27*M27)+(L28*M28)+(L29*M29)+(L30*M30)+(L31*M31)+(L32*M32)+(L33*M33)+(L34*M34)+(L35*M35)+(L36*M36))/L37</f>
        <v>1.2050080413641524</v>
      </c>
    </row>
    <row r="40" spans="1:13" s="42" customFormat="1" ht="15.75" x14ac:dyDescent="0.25">
      <c r="A40" s="46" t="s">
        <v>11</v>
      </c>
    </row>
    <row r="41" spans="1:13" x14ac:dyDescent="0.2">
      <c r="A41" s="24" t="s">
        <v>12</v>
      </c>
    </row>
    <row r="42" spans="1:13" x14ac:dyDescent="0.2">
      <c r="A42" s="25" t="s">
        <v>13</v>
      </c>
    </row>
  </sheetData>
  <mergeCells count="12">
    <mergeCell ref="B10:G10"/>
    <mergeCell ref="H21:I21"/>
    <mergeCell ref="J21:K21"/>
    <mergeCell ref="L21:M21"/>
    <mergeCell ref="B11:C11"/>
    <mergeCell ref="D11:E11"/>
    <mergeCell ref="F11:G11"/>
    <mergeCell ref="B21:C21"/>
    <mergeCell ref="D21:E21"/>
    <mergeCell ref="F21:G21"/>
    <mergeCell ref="B20:G20"/>
    <mergeCell ref="H20:M20"/>
  </mergeCells>
  <pageMargins left="0.7" right="0.7" top="0.75" bottom="0.75" header="0.3" footer="0.3"/>
  <ignoredErrors>
    <ignoredError sqref="C37 E37 D37 F37 G37:K37" formula="1"/>
    <ignoredError sqref="C14:G14 G15" evalError="1"/>
    <ignoredError sqref="D15:F15 C15" evalError="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workbookViewId="0">
      <selection activeCell="A6" sqref="A6"/>
    </sheetView>
  </sheetViews>
  <sheetFormatPr baseColWidth="10" defaultRowHeight="12.75" x14ac:dyDescent="0.2"/>
  <cols>
    <col min="1" max="1" width="39" style="8" customWidth="1"/>
    <col min="2" max="2" width="12.140625" style="8" customWidth="1"/>
    <col min="3" max="3" width="11.7109375" style="8" customWidth="1"/>
    <col min="4" max="16384" width="11.42578125" style="8"/>
  </cols>
  <sheetData>
    <row r="1" spans="1:7" s="26" customFormat="1" ht="26.25" x14ac:dyDescent="0.4">
      <c r="A1" s="26" t="s">
        <v>31</v>
      </c>
      <c r="B1" s="27"/>
      <c r="C1" s="28"/>
      <c r="D1" s="28"/>
      <c r="E1" s="28"/>
      <c r="F1" s="28"/>
      <c r="G1" s="28"/>
    </row>
    <row r="2" spans="1:7" s="32" customFormat="1" ht="18" x14ac:dyDescent="0.25">
      <c r="A2" s="29" t="s">
        <v>15</v>
      </c>
      <c r="B2" s="30"/>
      <c r="C2" s="31"/>
      <c r="D2" s="31"/>
      <c r="E2" s="31"/>
      <c r="F2" s="31"/>
      <c r="G2" s="31"/>
    </row>
    <row r="3" spans="1:7" s="2" customFormat="1" x14ac:dyDescent="0.2">
      <c r="B3" s="3"/>
      <c r="C3" s="4"/>
      <c r="D3" s="4"/>
      <c r="E3" s="4"/>
      <c r="F3" s="4"/>
      <c r="G3" s="4"/>
    </row>
    <row r="4" spans="1:7" s="2" customFormat="1" x14ac:dyDescent="0.2">
      <c r="A4" s="1" t="s">
        <v>0</v>
      </c>
      <c r="B4" s="3"/>
      <c r="C4" s="4"/>
      <c r="D4" s="4"/>
      <c r="E4" s="4"/>
      <c r="F4" s="4"/>
      <c r="G4" s="4"/>
    </row>
    <row r="5" spans="1:7" x14ac:dyDescent="0.2">
      <c r="A5" s="5" t="s">
        <v>39</v>
      </c>
      <c r="B5" s="6"/>
      <c r="C5" s="7"/>
      <c r="D5" s="7"/>
      <c r="E5" s="7"/>
      <c r="F5" s="7"/>
      <c r="G5" s="7"/>
    </row>
    <row r="8" spans="1:7" s="38" customFormat="1" ht="15.75" x14ac:dyDescent="0.25">
      <c r="A8" s="37" t="s">
        <v>35</v>
      </c>
    </row>
    <row r="9" spans="1:7" x14ac:dyDescent="0.2">
      <c r="A9" s="8" t="s">
        <v>14</v>
      </c>
    </row>
    <row r="10" spans="1:7" x14ac:dyDescent="0.2">
      <c r="B10" s="9" t="s">
        <v>34</v>
      </c>
      <c r="C10" s="10"/>
      <c r="D10" s="10"/>
      <c r="E10" s="10"/>
      <c r="F10" s="10"/>
      <c r="G10" s="11"/>
    </row>
    <row r="11" spans="1:7" x14ac:dyDescent="0.2">
      <c r="B11" s="12" t="s">
        <v>1</v>
      </c>
      <c r="C11" s="13"/>
      <c r="D11" s="12" t="s">
        <v>2</v>
      </c>
      <c r="E11" s="13"/>
      <c r="F11" s="12" t="s">
        <v>3</v>
      </c>
      <c r="G11" s="13"/>
    </row>
    <row r="12" spans="1:7" s="42" customFormat="1" x14ac:dyDescent="0.2">
      <c r="A12" s="39" t="s">
        <v>4</v>
      </c>
      <c r="B12" s="40" t="s">
        <v>5</v>
      </c>
      <c r="C12" s="41" t="s">
        <v>6</v>
      </c>
      <c r="D12" s="40" t="s">
        <v>5</v>
      </c>
      <c r="E12" s="41" t="s">
        <v>7</v>
      </c>
      <c r="F12" s="40" t="s">
        <v>5</v>
      </c>
      <c r="G12" s="41" t="s">
        <v>7</v>
      </c>
    </row>
    <row r="13" spans="1:7" x14ac:dyDescent="0.2">
      <c r="A13" s="14" t="s">
        <v>8</v>
      </c>
      <c r="B13" s="15">
        <f t="shared" ref="B13:G13" si="0">B37</f>
        <v>155.02700000000002</v>
      </c>
      <c r="C13" s="16">
        <f t="shared" si="0"/>
        <v>6.0041195082146963</v>
      </c>
      <c r="D13" s="15">
        <f t="shared" si="0"/>
        <v>90847.737999999983</v>
      </c>
      <c r="E13" s="16">
        <f t="shared" si="0"/>
        <v>4.1585201258615827</v>
      </c>
      <c r="F13" s="15">
        <f t="shared" si="0"/>
        <v>315672.989</v>
      </c>
      <c r="G13" s="16">
        <f t="shared" si="0"/>
        <v>1.32078333520642</v>
      </c>
    </row>
    <row r="14" spans="1:7" x14ac:dyDescent="0.2">
      <c r="A14" s="17" t="s">
        <v>9</v>
      </c>
      <c r="B14" s="18">
        <f t="shared" ref="B14:G14" si="1">H37</f>
        <v>5.5819999999999999</v>
      </c>
      <c r="C14" s="19">
        <f t="shared" si="1"/>
        <v>5.6118821211035499</v>
      </c>
      <c r="D14" s="18">
        <f t="shared" si="1"/>
        <v>2665.6489999999999</v>
      </c>
      <c r="E14" s="19">
        <f t="shared" si="1"/>
        <v>3.999350495132707</v>
      </c>
      <c r="F14" s="18">
        <f t="shared" si="1"/>
        <v>18105.339</v>
      </c>
      <c r="G14" s="19">
        <f t="shared" si="1"/>
        <v>1.3837248846320966</v>
      </c>
    </row>
    <row r="15" spans="1:7" s="42" customFormat="1" x14ac:dyDescent="0.2">
      <c r="A15" s="39" t="s">
        <v>10</v>
      </c>
      <c r="B15" s="43">
        <f>SUM(B13:B14)</f>
        <v>160.60900000000001</v>
      </c>
      <c r="C15" s="44">
        <f>((B13*C13)+(B14*C14))/B15</f>
        <v>5.9904872142906047</v>
      </c>
      <c r="D15" s="43">
        <f>SUM(D13:D14)</f>
        <v>93513.386999999988</v>
      </c>
      <c r="E15" s="44">
        <f>((D13*E13)+(D14*E14))/D15</f>
        <v>4.1539829105965334</v>
      </c>
      <c r="F15" s="43">
        <f>SUM(F13:F14)</f>
        <v>333778.32799999998</v>
      </c>
      <c r="G15" s="44">
        <f>((F13*G13)+(F14*G14))/F15</f>
        <v>1.3241975116041671</v>
      </c>
    </row>
    <row r="18" spans="1:13" s="42" customFormat="1" ht="15.75" x14ac:dyDescent="0.25">
      <c r="A18" s="37" t="s">
        <v>36</v>
      </c>
    </row>
    <row r="19" spans="1:13" x14ac:dyDescent="0.2">
      <c r="A19" s="8" t="s">
        <v>14</v>
      </c>
    </row>
    <row r="20" spans="1:13" x14ac:dyDescent="0.2">
      <c r="B20" s="9" t="s">
        <v>8</v>
      </c>
      <c r="C20" s="10"/>
      <c r="D20" s="10"/>
      <c r="E20" s="10"/>
      <c r="F20" s="10"/>
      <c r="G20" s="11"/>
      <c r="H20" s="9" t="s">
        <v>9</v>
      </c>
      <c r="I20" s="10"/>
      <c r="J20" s="10"/>
      <c r="K20" s="10"/>
      <c r="L20" s="10"/>
      <c r="M20" s="11"/>
    </row>
    <row r="21" spans="1:13" x14ac:dyDescent="0.2">
      <c r="B21" s="12" t="s">
        <v>1</v>
      </c>
      <c r="C21" s="13"/>
      <c r="D21" s="12" t="s">
        <v>2</v>
      </c>
      <c r="E21" s="13"/>
      <c r="F21" s="12" t="s">
        <v>3</v>
      </c>
      <c r="G21" s="13"/>
      <c r="H21" s="12" t="s">
        <v>1</v>
      </c>
      <c r="I21" s="13"/>
      <c r="J21" s="12" t="s">
        <v>2</v>
      </c>
      <c r="K21" s="13"/>
      <c r="L21" s="12" t="s">
        <v>3</v>
      </c>
      <c r="M21" s="13"/>
    </row>
    <row r="22" spans="1:13" s="42" customFormat="1" x14ac:dyDescent="0.2">
      <c r="A22" s="39" t="s">
        <v>16</v>
      </c>
      <c r="B22" s="40" t="s">
        <v>5</v>
      </c>
      <c r="C22" s="41" t="s">
        <v>6</v>
      </c>
      <c r="D22" s="40" t="s">
        <v>5</v>
      </c>
      <c r="E22" s="41" t="s">
        <v>7</v>
      </c>
      <c r="F22" s="40" t="s">
        <v>5</v>
      </c>
      <c r="G22" s="41" t="s">
        <v>7</v>
      </c>
      <c r="H22" s="40" t="s">
        <v>5</v>
      </c>
      <c r="I22" s="41" t="s">
        <v>6</v>
      </c>
      <c r="J22" s="40" t="s">
        <v>5</v>
      </c>
      <c r="K22" s="41" t="s">
        <v>7</v>
      </c>
      <c r="L22" s="40" t="s">
        <v>5</v>
      </c>
      <c r="M22" s="41" t="s">
        <v>7</v>
      </c>
    </row>
    <row r="23" spans="1:13" x14ac:dyDescent="0.2">
      <c r="A23" s="14" t="s">
        <v>17</v>
      </c>
      <c r="B23" s="15">
        <v>0</v>
      </c>
      <c r="C23" s="20">
        <v>0</v>
      </c>
      <c r="D23" s="15">
        <v>1389.2360000000001</v>
      </c>
      <c r="E23" s="16">
        <v>4.79226842955409</v>
      </c>
      <c r="F23" s="15">
        <v>5856.424</v>
      </c>
      <c r="G23" s="16">
        <v>0.664829354227085</v>
      </c>
      <c r="H23" s="15">
        <v>0</v>
      </c>
      <c r="I23" s="20">
        <v>0</v>
      </c>
      <c r="J23" s="15">
        <v>0</v>
      </c>
      <c r="K23" s="20">
        <v>0</v>
      </c>
      <c r="L23" s="15">
        <v>0</v>
      </c>
      <c r="M23" s="20">
        <v>0</v>
      </c>
    </row>
    <row r="24" spans="1:13" x14ac:dyDescent="0.2">
      <c r="A24" s="17" t="s">
        <v>18</v>
      </c>
      <c r="B24" s="18">
        <v>0</v>
      </c>
      <c r="C24" s="21">
        <v>0</v>
      </c>
      <c r="D24" s="18">
        <v>6665.384</v>
      </c>
      <c r="E24" s="19">
        <v>3.8968844215126999</v>
      </c>
      <c r="F24" s="18">
        <v>14406.04</v>
      </c>
      <c r="G24" s="19">
        <v>0.84623913573750997</v>
      </c>
      <c r="H24" s="18">
        <v>0</v>
      </c>
      <c r="I24" s="21">
        <v>0</v>
      </c>
      <c r="J24" s="18">
        <v>0</v>
      </c>
      <c r="K24" s="21">
        <v>0</v>
      </c>
      <c r="L24" s="18">
        <v>0</v>
      </c>
      <c r="M24" s="21">
        <v>0</v>
      </c>
    </row>
    <row r="25" spans="1:13" x14ac:dyDescent="0.2">
      <c r="A25" s="17" t="s">
        <v>19</v>
      </c>
      <c r="B25" s="18">
        <v>140.49</v>
      </c>
      <c r="C25" s="19">
        <v>6.5321232543241496</v>
      </c>
      <c r="D25" s="18">
        <v>7142.4290000000001</v>
      </c>
      <c r="E25" s="19">
        <v>4.3575206007648104</v>
      </c>
      <c r="F25" s="18">
        <v>40424.802000000003</v>
      </c>
      <c r="G25" s="19">
        <v>1.6990322806528499</v>
      </c>
      <c r="H25" s="18">
        <v>0</v>
      </c>
      <c r="I25" s="21">
        <v>0</v>
      </c>
      <c r="J25" s="18">
        <v>411.61700000000002</v>
      </c>
      <c r="K25" s="19">
        <v>5.1303910698537702</v>
      </c>
      <c r="L25" s="18">
        <v>3277.5059999999999</v>
      </c>
      <c r="M25" s="19">
        <v>3.1946307167706198</v>
      </c>
    </row>
    <row r="26" spans="1:13" x14ac:dyDescent="0.2">
      <c r="A26" s="17" t="s">
        <v>20</v>
      </c>
      <c r="B26" s="18">
        <v>0</v>
      </c>
      <c r="C26" s="21">
        <v>0</v>
      </c>
      <c r="D26" s="18">
        <v>8989.6479999999992</v>
      </c>
      <c r="E26" s="19">
        <v>4.1927689573607303</v>
      </c>
      <c r="F26" s="22">
        <v>33141.453000000001</v>
      </c>
      <c r="G26" s="23">
        <v>1.3437830007634199</v>
      </c>
      <c r="H26" s="18">
        <v>0</v>
      </c>
      <c r="I26" s="21">
        <v>0</v>
      </c>
      <c r="J26" s="18">
        <v>936.03599999999994</v>
      </c>
      <c r="K26" s="19">
        <v>3.9862859943420998</v>
      </c>
      <c r="L26" s="18">
        <v>9439.1129999999994</v>
      </c>
      <c r="M26" s="19">
        <v>0.91059857117930498</v>
      </c>
    </row>
    <row r="27" spans="1:13" x14ac:dyDescent="0.2">
      <c r="A27" s="17" t="s">
        <v>21</v>
      </c>
      <c r="B27" s="18">
        <v>0</v>
      </c>
      <c r="C27" s="21">
        <v>0</v>
      </c>
      <c r="D27" s="18">
        <v>3716.52</v>
      </c>
      <c r="E27" s="19">
        <v>3.9870275844069201</v>
      </c>
      <c r="F27" s="18">
        <v>10774.245000000001</v>
      </c>
      <c r="G27" s="19">
        <v>1.54555413117114</v>
      </c>
      <c r="H27" s="18">
        <v>0</v>
      </c>
      <c r="I27" s="21">
        <v>0</v>
      </c>
      <c r="J27" s="18">
        <v>483.36700000000002</v>
      </c>
      <c r="K27" s="19">
        <v>4.7051105267839999</v>
      </c>
      <c r="L27" s="18">
        <v>3273.7429999999999</v>
      </c>
      <c r="M27" s="19">
        <v>1.2761413974768301</v>
      </c>
    </row>
    <row r="28" spans="1:13" x14ac:dyDescent="0.2">
      <c r="A28" s="17" t="s">
        <v>22</v>
      </c>
      <c r="B28" s="18">
        <v>0</v>
      </c>
      <c r="C28" s="21">
        <v>0</v>
      </c>
      <c r="D28" s="18">
        <v>12535.608</v>
      </c>
      <c r="E28" s="19">
        <v>4.1402516666921896</v>
      </c>
      <c r="F28" s="18">
        <v>54450.817000000003</v>
      </c>
      <c r="G28" s="19">
        <v>1.5354951726252299</v>
      </c>
      <c r="H28" s="18">
        <v>0</v>
      </c>
      <c r="I28" s="21">
        <v>0</v>
      </c>
      <c r="J28" s="18">
        <v>0</v>
      </c>
      <c r="K28" s="21">
        <v>0</v>
      </c>
      <c r="L28" s="18">
        <v>930.755</v>
      </c>
      <c r="M28" s="19">
        <v>0.560970865587614</v>
      </c>
    </row>
    <row r="29" spans="1:13" x14ac:dyDescent="0.2">
      <c r="A29" s="17" t="s">
        <v>23</v>
      </c>
      <c r="B29" s="18">
        <v>0</v>
      </c>
      <c r="C29" s="21">
        <v>0</v>
      </c>
      <c r="D29" s="18">
        <v>6838.9669999999996</v>
      </c>
      <c r="E29" s="19">
        <v>4.3705525923725004</v>
      </c>
      <c r="F29" s="18">
        <v>23127.841</v>
      </c>
      <c r="G29" s="19">
        <v>1.3842505843930699</v>
      </c>
      <c r="H29" s="18">
        <v>0</v>
      </c>
      <c r="I29" s="21">
        <v>0</v>
      </c>
      <c r="J29" s="18">
        <v>0</v>
      </c>
      <c r="K29" s="21">
        <v>0</v>
      </c>
      <c r="L29" s="18">
        <v>0</v>
      </c>
      <c r="M29" s="21">
        <v>0</v>
      </c>
    </row>
    <row r="30" spans="1:13" x14ac:dyDescent="0.2">
      <c r="A30" s="17" t="s">
        <v>24</v>
      </c>
      <c r="B30" s="18">
        <v>0</v>
      </c>
      <c r="C30" s="21">
        <v>0</v>
      </c>
      <c r="D30" s="18">
        <v>7190.9660000000003</v>
      </c>
      <c r="E30" s="19">
        <v>4.1571565771552796</v>
      </c>
      <c r="F30" s="18">
        <v>31672.733</v>
      </c>
      <c r="G30" s="19">
        <v>1.5118037188012801</v>
      </c>
      <c r="H30" s="18">
        <v>0</v>
      </c>
      <c r="I30" s="21">
        <v>0</v>
      </c>
      <c r="J30" s="18">
        <v>0</v>
      </c>
      <c r="K30" s="21">
        <v>0</v>
      </c>
      <c r="L30" s="18">
        <v>0</v>
      </c>
      <c r="M30" s="21">
        <v>0</v>
      </c>
    </row>
    <row r="31" spans="1:13" x14ac:dyDescent="0.2">
      <c r="A31" s="17" t="s">
        <v>25</v>
      </c>
      <c r="B31" s="18">
        <v>0</v>
      </c>
      <c r="C31" s="21">
        <v>0</v>
      </c>
      <c r="D31" s="18">
        <v>8377.9599999999991</v>
      </c>
      <c r="E31" s="19">
        <v>3.6395665789762699</v>
      </c>
      <c r="F31" s="18">
        <v>26626.159</v>
      </c>
      <c r="G31" s="19">
        <v>0.95989062312742901</v>
      </c>
      <c r="H31" s="18">
        <v>0</v>
      </c>
      <c r="I31" s="21">
        <v>0</v>
      </c>
      <c r="J31" s="18">
        <v>834.62900000000002</v>
      </c>
      <c r="K31" s="19">
        <v>3.0474691270013401</v>
      </c>
      <c r="L31" s="18">
        <v>889.77300000000002</v>
      </c>
      <c r="M31" s="19">
        <v>0.54000565537502299</v>
      </c>
    </row>
    <row r="32" spans="1:13" x14ac:dyDescent="0.2">
      <c r="A32" s="17" t="s">
        <v>26</v>
      </c>
      <c r="B32" s="18">
        <v>0</v>
      </c>
      <c r="C32" s="21">
        <v>0</v>
      </c>
      <c r="D32" s="18">
        <v>11501.482</v>
      </c>
      <c r="E32" s="19">
        <v>3.8739932059190298</v>
      </c>
      <c r="F32" s="18">
        <v>24665.723999999998</v>
      </c>
      <c r="G32" s="19">
        <v>0.90036363453187096</v>
      </c>
      <c r="H32" s="18">
        <v>0</v>
      </c>
      <c r="I32" s="21">
        <v>0</v>
      </c>
      <c r="J32" s="18">
        <v>0</v>
      </c>
      <c r="K32" s="21">
        <v>0</v>
      </c>
      <c r="L32" s="18">
        <v>0</v>
      </c>
      <c r="M32" s="21">
        <v>0</v>
      </c>
    </row>
    <row r="33" spans="1:13" x14ac:dyDescent="0.2">
      <c r="A33" s="17" t="s">
        <v>27</v>
      </c>
      <c r="B33" s="18">
        <v>0</v>
      </c>
      <c r="C33" s="21">
        <v>0</v>
      </c>
      <c r="D33" s="18">
        <v>3494.953</v>
      </c>
      <c r="E33" s="19">
        <v>4.4161442763321901</v>
      </c>
      <c r="F33" s="18">
        <v>17106.127</v>
      </c>
      <c r="G33" s="19">
        <v>1.56409026391538</v>
      </c>
      <c r="H33" s="18">
        <v>0</v>
      </c>
      <c r="I33" s="21">
        <v>0</v>
      </c>
      <c r="J33" s="18">
        <v>0</v>
      </c>
      <c r="K33" s="21">
        <v>0</v>
      </c>
      <c r="L33" s="18">
        <v>0</v>
      </c>
      <c r="M33" s="21">
        <v>0</v>
      </c>
    </row>
    <row r="34" spans="1:13" x14ac:dyDescent="0.2">
      <c r="A34" s="17" t="s">
        <v>28</v>
      </c>
      <c r="B34" s="18">
        <v>0</v>
      </c>
      <c r="C34" s="21">
        <v>0</v>
      </c>
      <c r="D34" s="18">
        <v>10202</v>
      </c>
      <c r="E34" s="19">
        <v>4.3998648281709496</v>
      </c>
      <c r="F34" s="18">
        <v>24987.701000000001</v>
      </c>
      <c r="G34" s="19">
        <v>0.87261781177868303</v>
      </c>
      <c r="H34" s="18">
        <v>0</v>
      </c>
      <c r="I34" s="21">
        <v>0</v>
      </c>
      <c r="J34" s="18">
        <v>0</v>
      </c>
      <c r="K34" s="21">
        <v>0</v>
      </c>
      <c r="L34" s="18">
        <v>0</v>
      </c>
      <c r="M34" s="21">
        <v>0</v>
      </c>
    </row>
    <row r="35" spans="1:13" x14ac:dyDescent="0.2">
      <c r="A35" s="17" t="s">
        <v>29</v>
      </c>
      <c r="B35" s="18">
        <v>0</v>
      </c>
      <c r="C35" s="21">
        <v>0</v>
      </c>
      <c r="D35" s="18">
        <v>963.16099999999994</v>
      </c>
      <c r="E35" s="19">
        <v>5.8660197339800897</v>
      </c>
      <c r="F35" s="18">
        <v>1756.8679999999999</v>
      </c>
      <c r="G35" s="19">
        <v>1.50962747343568</v>
      </c>
      <c r="H35" s="18">
        <v>0</v>
      </c>
      <c r="I35" s="21">
        <v>0</v>
      </c>
      <c r="J35" s="18">
        <v>0</v>
      </c>
      <c r="K35" s="21">
        <v>0</v>
      </c>
      <c r="L35" s="18">
        <v>0</v>
      </c>
      <c r="M35" s="21">
        <v>0</v>
      </c>
    </row>
    <row r="36" spans="1:13" x14ac:dyDescent="0.2">
      <c r="A36" s="17" t="s">
        <v>30</v>
      </c>
      <c r="B36" s="18">
        <v>14.537000000000001</v>
      </c>
      <c r="C36" s="19">
        <v>0.90133032950402403</v>
      </c>
      <c r="D36" s="18">
        <v>1839.424</v>
      </c>
      <c r="E36" s="19">
        <v>4.7964382980759197</v>
      </c>
      <c r="F36" s="18">
        <v>6676.0550000000003</v>
      </c>
      <c r="G36" s="19">
        <v>1.2725442681343999</v>
      </c>
      <c r="H36" s="18">
        <v>5.5819999999999999</v>
      </c>
      <c r="I36" s="19">
        <v>5.6118821211035499</v>
      </c>
      <c r="J36" s="18">
        <v>0</v>
      </c>
      <c r="K36" s="21">
        <v>0</v>
      </c>
      <c r="L36" s="18">
        <v>294.44900000000001</v>
      </c>
      <c r="M36" s="19">
        <v>2.73995194074356</v>
      </c>
    </row>
    <row r="37" spans="1:13" s="42" customFormat="1" x14ac:dyDescent="0.2">
      <c r="A37" s="39" t="s">
        <v>10</v>
      </c>
      <c r="B37" s="43">
        <f>SUM(B23:B36)</f>
        <v>155.02700000000002</v>
      </c>
      <c r="C37" s="45">
        <f>((B23*C23)+(B24*C24)+(B25*C25)+(B26*C26)+(B27*C27)+(B28*C28)+(B29*C29)+(B30*C30)+(B31*C31)+(B32*C32)+(B33*C33)+(B34*C34)+(B35*C35)+(B36*C36))/B37</f>
        <v>6.0041195082146963</v>
      </c>
      <c r="D37" s="43">
        <f>SUM(D23:D36)</f>
        <v>90847.737999999983</v>
      </c>
      <c r="E37" s="45">
        <f>((D23*E23)+(D24*E24)+(D25*E25)+(D26*E26)+(D27*E27)+(D28*E28)+(D29*E29)+(D30*E30)+(D31*E31)+(D32*E32)+(D33*E33)+(D34*E34)+(D35*E35)+(D36*E36))/D37</f>
        <v>4.1585201258615827</v>
      </c>
      <c r="F37" s="43">
        <f>SUM(F23:F36)</f>
        <v>315672.989</v>
      </c>
      <c r="G37" s="45">
        <f>((F23*G23)+(F24*G24)+(F25*G25)+(F26*G26)+(F27*G27)+(F28*G28)+(F29*G29)+(F30*G30)+(F31*G31)+(F32*G32)+(F33*G33)+(F34*G34)+(F35*G35)+(F36*G36))/F37</f>
        <v>1.32078333520642</v>
      </c>
      <c r="H37" s="43">
        <f>SUM(H23:H36)</f>
        <v>5.5819999999999999</v>
      </c>
      <c r="I37" s="45">
        <f>((H23*I23)+(H24*I24)+(H25*I25)+(H26*I26)+(H27*I27)+(H28*I28)+(H29*I29)+(H30*I30)+(H31*I31)+(H32*I32)+(H33*I33)+(H34*I34)+(H35*I35)+(H36*I36)/H37)</f>
        <v>5.6118821211035499</v>
      </c>
      <c r="J37" s="43">
        <f>SUM(J23:J36)</f>
        <v>2665.6489999999999</v>
      </c>
      <c r="K37" s="45">
        <f>((J23*K23)+(J24*K24)+(J25*K25)+(J26*K26)+(J27*K27)+(J28*K28)+(J29*K29)+(J30*K30)+(J31*K31)+(J32*K32)+(J33*K33)+(J34*K34)+(J35*K35)+(J36*K36))/J37</f>
        <v>3.999350495132707</v>
      </c>
      <c r="L37" s="43">
        <f>SUM(L23:L36)</f>
        <v>18105.339</v>
      </c>
      <c r="M37" s="45">
        <f>((L23*M23)+(L24*M24)+(L25*M25)+(L26*M26)+(L27*M27)+(L28*M28)+(L29*M29)+(L30*M30)+(L31*M31)+(L32*M32)+(L33*M33)+(L34*M34)+(L35*M35)+(L36*M36))/L37</f>
        <v>1.3837248846320966</v>
      </c>
    </row>
    <row r="40" spans="1:13" s="42" customFormat="1" ht="15.75" x14ac:dyDescent="0.25">
      <c r="A40" s="46" t="s">
        <v>11</v>
      </c>
    </row>
    <row r="41" spans="1:13" x14ac:dyDescent="0.2">
      <c r="A41" s="24" t="s">
        <v>12</v>
      </c>
    </row>
    <row r="42" spans="1:13" x14ac:dyDescent="0.2">
      <c r="A42" s="25" t="s">
        <v>13</v>
      </c>
    </row>
  </sheetData>
  <mergeCells count="12">
    <mergeCell ref="B10:G10"/>
    <mergeCell ref="H21:I21"/>
    <mergeCell ref="J21:K21"/>
    <mergeCell ref="L21:M21"/>
    <mergeCell ref="B11:C11"/>
    <mergeCell ref="D11:E11"/>
    <mergeCell ref="F11:G11"/>
    <mergeCell ref="B21:C21"/>
    <mergeCell ref="D21:E21"/>
    <mergeCell ref="F21:G21"/>
    <mergeCell ref="B20:G20"/>
    <mergeCell ref="H20:M20"/>
  </mergeCells>
  <pageMargins left="0.7" right="0.7" top="0.75" bottom="0.75" header="0.3" footer="0.3"/>
  <pageSetup paperSize="9" orientation="portrait" r:id="rId1"/>
  <ignoredErrors>
    <ignoredError sqref="C37 E37 D37 F37 G37:L37" formula="1"/>
    <ignoredError sqref="C14:G14 G15" evalError="1"/>
    <ignoredError sqref="D15:F15 C15" evalError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Fauske</dc:creator>
  <cp:lastModifiedBy>Merete Fauske</cp:lastModifiedBy>
  <dcterms:created xsi:type="dcterms:W3CDTF">2017-01-27T09:06:31Z</dcterms:created>
  <dcterms:modified xsi:type="dcterms:W3CDTF">2021-01-20T11:53:28Z</dcterms:modified>
</cp:coreProperties>
</file>