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krsku\UTREDNING M.V\"/>
    </mc:Choice>
  </mc:AlternateContent>
  <bookViews>
    <workbookView xWindow="0" yWindow="0" windowWidth="28800" windowHeight="13500" activeTab="2"/>
  </bookViews>
  <sheets>
    <sheet name="torsk_nord" sheetId="1" r:id="rId1"/>
    <sheet name="hyse_nord" sheetId="5" r:id="rId2"/>
    <sheet name="sei_nord" sheetId="4" r:id="rId3"/>
    <sheet name="sei_NS" sheetId="6" r:id="rId4"/>
    <sheet name="blåkveite_nord" sheetId="7" r:id="rId5"/>
    <sheet name="snabeluer_nord" sheetId="8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4" l="1"/>
  <c r="D3" i="4"/>
  <c r="D8" i="4"/>
  <c r="B8" i="4"/>
  <c r="D6" i="4"/>
  <c r="C8" i="4"/>
  <c r="B6" i="4"/>
  <c r="D7" i="7" l="1"/>
  <c r="D5" i="7"/>
  <c r="D4" i="8"/>
  <c r="D3" i="8"/>
  <c r="D6" i="8" s="1"/>
  <c r="D4" i="7"/>
  <c r="D3" i="7"/>
  <c r="D13" i="6"/>
  <c r="D4" i="6"/>
  <c r="D5" i="6"/>
  <c r="D6" i="6"/>
  <c r="D7" i="6"/>
  <c r="D8" i="6"/>
  <c r="D9" i="6"/>
  <c r="D10" i="6"/>
  <c r="D3" i="6"/>
  <c r="D4" i="4" l="1"/>
  <c r="D5" i="4"/>
  <c r="D17" i="4"/>
  <c r="D18" i="4"/>
  <c r="D19" i="4"/>
  <c r="D16" i="4"/>
  <c r="C20" i="4"/>
  <c r="B20" i="4"/>
  <c r="C14" i="4"/>
  <c r="B14" i="4"/>
  <c r="D13" i="4"/>
  <c r="D12" i="4"/>
  <c r="D11" i="4"/>
  <c r="D10" i="4"/>
  <c r="D14" i="4" l="1"/>
  <c r="D20" i="4"/>
  <c r="D10" i="1" l="1"/>
  <c r="D9" i="1"/>
  <c r="D11" i="1" s="1"/>
  <c r="D20" i="1" s="1"/>
  <c r="D8" i="1"/>
  <c r="D7" i="1"/>
  <c r="C17" i="1" l="1"/>
  <c r="B17" i="1"/>
  <c r="D16" i="1"/>
  <c r="D15" i="1"/>
  <c r="D14" i="1"/>
  <c r="D13" i="1"/>
  <c r="D17" i="1" l="1"/>
  <c r="C11" i="1"/>
  <c r="B11" i="1"/>
  <c r="D3" i="1" l="1"/>
  <c r="D4" i="1" l="1"/>
  <c r="D5" i="1"/>
</calcChain>
</file>

<file path=xl/sharedStrings.xml><?xml version="1.0" encoding="utf-8"?>
<sst xmlns="http://schemas.openxmlformats.org/spreadsheetml/2006/main" count="108" uniqueCount="47">
  <si>
    <t>Torsketrål</t>
  </si>
  <si>
    <t>Seitrål</t>
  </si>
  <si>
    <t>Konvensjonelle havfiskefartøy</t>
  </si>
  <si>
    <t>Kvotefaktorer (grunnkvoter)</t>
  </si>
  <si>
    <t>Kvotefaktorer (strukturkvoter)</t>
  </si>
  <si>
    <t>Kvotefaktorer (totalt)</t>
  </si>
  <si>
    <t>Totalt lukket gruppe</t>
  </si>
  <si>
    <t>Under 11m hjemmelslengde</t>
  </si>
  <si>
    <t>11-14,99m hjemmelslengde</t>
  </si>
  <si>
    <t>15-20,99m hjemmelslengde</t>
  </si>
  <si>
    <t>21-27,99m hjemmelslengde</t>
  </si>
  <si>
    <t>Under 11m største lengde</t>
  </si>
  <si>
    <t>11-14,99m største lengde</t>
  </si>
  <si>
    <t>15-20,99m største lengde</t>
  </si>
  <si>
    <t>Over 21m største lengde</t>
  </si>
  <si>
    <t>Lukket gruppe hjemmelslengde*:</t>
  </si>
  <si>
    <t>Lukket gruppe største lengde*:</t>
  </si>
  <si>
    <t>* Inklusive kvotefaktorer rekrutteringskvoter</t>
  </si>
  <si>
    <t>Sum kvotefaktorer</t>
  </si>
  <si>
    <t>Strukturkvote plassert på den hjemmelslengde/ største lengde fartøyets grunnkvote befinner seg på</t>
  </si>
  <si>
    <t>Not</t>
  </si>
  <si>
    <t>Sum kvotefaktorer torsk nord for 62°N pr. 2. mai 2021</t>
  </si>
  <si>
    <t>Sum kvotefaktorer hyse nord for 62°N pr. 2. mai 2021</t>
  </si>
  <si>
    <t>Sum kvotefaktorer sei nord for 62°N pr. 2. mai 2021</t>
  </si>
  <si>
    <t>Avgrenset nordsjøtrål</t>
  </si>
  <si>
    <t>Andre konvensjonelle</t>
  </si>
  <si>
    <t>Nordsjøtrål</t>
  </si>
  <si>
    <t>Pelagisk trål</t>
  </si>
  <si>
    <t>Sum kvotefaktorer blåkveite for 62°N pr. 2. mai 2021</t>
  </si>
  <si>
    <t>Sum kvotefaktorer snabeluer for 62°N pr. 2. mai 2021</t>
  </si>
  <si>
    <t>Vedlegg 1a</t>
  </si>
  <si>
    <t>Vedlegg 1b</t>
  </si>
  <si>
    <t>Vedlegg 1c</t>
  </si>
  <si>
    <t>Vedlegg 1d</t>
  </si>
  <si>
    <t>Vedlegg 1e</t>
  </si>
  <si>
    <t>Det er ikke innført kvotefaktorer i lukkede grupper i fisket etter blåkveite nord for 62°N, men fartøy med</t>
  </si>
  <si>
    <t>tillatelse er regulert med like fartøy-/maksimalkvoter og dette tilsvarer kvotefaktor lik 1 pr. tillatelse</t>
  </si>
  <si>
    <t>Det er ikke innført kvotefaktorer i lukkede grupper i fisket etter snabeluer nord for 62°N, men fartøy med</t>
  </si>
  <si>
    <t>Vedlegg 1f</t>
  </si>
  <si>
    <t>Sum kvotefaktorer sei Nordsjøen og Skagerrak pr. 2. mai 2021</t>
  </si>
  <si>
    <t>Not - lukket gruppe</t>
  </si>
  <si>
    <t>Seinottillatelse</t>
  </si>
  <si>
    <t xml:space="preserve">Totalt notfartøy </t>
  </si>
  <si>
    <t>Lukket gruppe hjemmelslengde**:</t>
  </si>
  <si>
    <t>**Strukturkvote plassert på den hjemmelslengde/ største lengde fartøyets grunnkvote befinner seg på</t>
  </si>
  <si>
    <t>Konvensjonelle havfiskefartøy*</t>
  </si>
  <si>
    <t>*Fartøy som har adgang til å fiske sei med garn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</si>
</sst>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0_-;\-* #,##0.0000_-;_-* &quot;-&quot;??_-;_-@_-"/>
    <numFmt numFmtId="165" formatCode="_-* #,##0.0000_-;\-* #,##0.0000_-;_-* &quot;-&quot;??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b/>
      <i/>
      <sz val="12"/>
      <color theme="1"/>
      <name val="Palatino Linotype"/>
      <family val="1"/>
    </font>
    <font>
      <b/>
      <i/>
      <sz val="14"/>
      <color theme="1"/>
      <name val="Palatino Linotype"/>
      <family val="1"/>
    </font>
    <font>
      <sz val="10"/>
      <color theme="1"/>
      <name val="Palatino Linotype"/>
      <family val="1"/>
    </font>
    <font>
      <i/>
      <sz val="11"/>
      <color theme="1"/>
      <name val="Palatino Linotype"/>
      <family val="1"/>
    </font>
    <font>
      <i/>
      <sz val="12"/>
      <color theme="1"/>
      <name val="Palatino Linotype"/>
      <family val="1"/>
    </font>
    <font>
      <sz val="12"/>
      <color rgb="FFC00000"/>
      <name val="Palatino Linotype"/>
      <family val="1"/>
    </font>
    <font>
      <sz val="12"/>
      <name val="Palatino Linotype"/>
      <family val="1"/>
    </font>
    <font>
      <sz val="12"/>
      <color rgb="FFC00000"/>
      <name val="Calibri"/>
      <family val="2"/>
      <scheme val="minor"/>
    </font>
    <font>
      <b/>
      <i/>
      <sz val="12"/>
      <name val="Palatino Linotype"/>
      <family val="1"/>
    </font>
    <font>
      <sz val="1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64" fontId="7" fillId="0" borderId="12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9" fillId="0" borderId="3" xfId="1" applyNumberFormat="1" applyFont="1" applyBorder="1" applyAlignment="1">
      <alignment vertical="center"/>
    </xf>
    <xf numFmtId="164" fontId="10" fillId="0" borderId="3" xfId="1" applyNumberFormat="1" applyFont="1" applyBorder="1" applyAlignment="1">
      <alignment vertical="center"/>
    </xf>
    <xf numFmtId="164" fontId="10" fillId="0" borderId="4" xfId="1" applyNumberFormat="1" applyFont="1" applyBorder="1" applyAlignment="1">
      <alignment vertical="center"/>
    </xf>
    <xf numFmtId="165" fontId="0" fillId="0" borderId="0" xfId="0" applyNumberFormat="1"/>
    <xf numFmtId="0" fontId="11" fillId="0" borderId="0" xfId="0" applyFont="1"/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5" fontId="4" fillId="2" borderId="13" xfId="0" applyNumberFormat="1" applyFont="1" applyFill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12" fillId="2" borderId="13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164" fontId="2" fillId="0" borderId="25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64" fontId="8" fillId="0" borderId="21" xfId="1" applyNumberFormat="1" applyFont="1" applyBorder="1" applyAlignment="1">
      <alignment vertical="center"/>
    </xf>
    <xf numFmtId="164" fontId="8" fillId="0" borderId="22" xfId="1" applyNumberFormat="1" applyFont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20" zoomScaleNormal="120" workbookViewId="0">
      <pane ySplit="1" topLeftCell="A17" activePane="bottomLeft" state="frozen"/>
      <selection pane="bottomLeft" activeCell="A27" sqref="A27"/>
    </sheetView>
  </sheetViews>
  <sheetFormatPr baseColWidth="10" defaultColWidth="20.33203125" defaultRowHeight="17" x14ac:dyDescent="0.35"/>
  <cols>
    <col min="1" max="1" width="32.33203125" style="1" customWidth="1"/>
    <col min="2" max="2" width="14.33203125" style="1" customWidth="1"/>
    <col min="3" max="3" width="17.08203125" style="1" customWidth="1"/>
    <col min="4" max="4" width="14.83203125" style="1" customWidth="1"/>
    <col min="5" max="5" width="6.25" style="1" customWidth="1"/>
    <col min="6" max="6" width="15.75" style="1" customWidth="1"/>
    <col min="7" max="16384" width="20.33203125" style="1"/>
  </cols>
  <sheetData>
    <row r="1" spans="1:6" ht="28.5" customHeight="1" thickBot="1" x14ac:dyDescent="0.4">
      <c r="A1" s="47" t="s">
        <v>21</v>
      </c>
      <c r="B1" s="48"/>
      <c r="C1" s="48"/>
      <c r="D1" s="49"/>
      <c r="F1" s="46" t="s">
        <v>30</v>
      </c>
    </row>
    <row r="2" spans="1:6" ht="35.15" customHeight="1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6">
        <v>33.256999999999998</v>
      </c>
      <c r="C3" s="6">
        <v>54.669499999999999</v>
      </c>
      <c r="D3" s="7">
        <f>SUM(B3:C3)</f>
        <v>87.926500000000004</v>
      </c>
    </row>
    <row r="4" spans="1:6" ht="17.5" thickBot="1" x14ac:dyDescent="0.4">
      <c r="A4" s="5" t="s">
        <v>1</v>
      </c>
      <c r="B4" s="6">
        <v>4</v>
      </c>
      <c r="C4" s="6"/>
      <c r="D4" s="7">
        <f>SUM(B4:C4)</f>
        <v>4</v>
      </c>
    </row>
    <row r="5" spans="1:6" ht="17.5" thickBot="1" x14ac:dyDescent="0.4">
      <c r="A5" s="5" t="s">
        <v>2</v>
      </c>
      <c r="B5" s="6">
        <v>28.692</v>
      </c>
      <c r="C5" s="6">
        <v>63.525700000000001</v>
      </c>
      <c r="D5" s="7">
        <f>SUM(B5:C5)</f>
        <v>92.217700000000008</v>
      </c>
    </row>
    <row r="6" spans="1:6" x14ac:dyDescent="0.35">
      <c r="A6" s="9" t="s">
        <v>15</v>
      </c>
      <c r="B6" s="10"/>
      <c r="C6" s="10"/>
      <c r="D6" s="11"/>
    </row>
    <row r="7" spans="1:6" x14ac:dyDescent="0.35">
      <c r="A7" s="12" t="s">
        <v>7</v>
      </c>
      <c r="B7" s="4">
        <v>2479.1545999999998</v>
      </c>
      <c r="C7" s="4"/>
      <c r="D7" s="13">
        <f>SUM(B7:C7)</f>
        <v>2479.1545999999998</v>
      </c>
    </row>
    <row r="8" spans="1:6" x14ac:dyDescent="0.35">
      <c r="A8" s="12" t="s">
        <v>8</v>
      </c>
      <c r="B8" s="4">
        <v>1528.6425999999999</v>
      </c>
      <c r="C8" s="4">
        <v>1219.4518</v>
      </c>
      <c r="D8" s="13">
        <f>SUM(B8:C8)</f>
        <v>2748.0944</v>
      </c>
    </row>
    <row r="9" spans="1:6" x14ac:dyDescent="0.35">
      <c r="A9" s="12" t="s">
        <v>9</v>
      </c>
      <c r="B9" s="4">
        <v>1080.4487999999999</v>
      </c>
      <c r="C9" s="4">
        <v>1473.7180000000001</v>
      </c>
      <c r="D9" s="13">
        <f>SUM(B9:C9)</f>
        <v>2554.1668</v>
      </c>
    </row>
    <row r="10" spans="1:6" x14ac:dyDescent="0.35">
      <c r="A10" s="12" t="s">
        <v>10</v>
      </c>
      <c r="B10" s="4">
        <v>716.47479999999996</v>
      </c>
      <c r="C10" s="4">
        <v>1136.8018</v>
      </c>
      <c r="D10" s="13">
        <f>SUM(B10:C10)</f>
        <v>1853.2765999999999</v>
      </c>
    </row>
    <row r="11" spans="1:6" ht="17.5" thickBot="1" x14ac:dyDescent="0.4">
      <c r="A11" s="8" t="s">
        <v>6</v>
      </c>
      <c r="B11" s="14">
        <f>SUM(B7:B10)</f>
        <v>5804.7208000000001</v>
      </c>
      <c r="C11" s="14">
        <f t="shared" ref="C11" si="0">SUM(C7:C10)</f>
        <v>3829.9715999999999</v>
      </c>
      <c r="D11" s="15">
        <f>SUM(D7:D10)</f>
        <v>9634.6923999999999</v>
      </c>
      <c r="F11" s="17"/>
    </row>
    <row r="12" spans="1:6" x14ac:dyDescent="0.35">
      <c r="A12" s="9" t="s">
        <v>16</v>
      </c>
      <c r="B12" s="10"/>
      <c r="C12" s="10"/>
      <c r="D12" s="11"/>
    </row>
    <row r="13" spans="1:6" x14ac:dyDescent="0.35">
      <c r="A13" s="12" t="s">
        <v>11</v>
      </c>
      <c r="B13" s="4">
        <v>1946.1424999999999</v>
      </c>
      <c r="C13" s="4">
        <v>12.3728</v>
      </c>
      <c r="D13" s="13">
        <f>SUM(B13:C13)</f>
        <v>1958.5153</v>
      </c>
    </row>
    <row r="14" spans="1:6" x14ac:dyDescent="0.35">
      <c r="A14" s="12" t="s">
        <v>12</v>
      </c>
      <c r="B14" s="4">
        <v>1866.2982</v>
      </c>
      <c r="C14" s="4">
        <v>634.37059999999997</v>
      </c>
      <c r="D14" s="13">
        <f t="shared" ref="D14:D16" si="1">SUM(B14:C14)</f>
        <v>2500.6687999999999</v>
      </c>
    </row>
    <row r="15" spans="1:6" x14ac:dyDescent="0.35">
      <c r="A15" s="12" t="s">
        <v>13</v>
      </c>
      <c r="B15" s="4">
        <v>578.72360000000003</v>
      </c>
      <c r="C15" s="4">
        <v>544.79399999999998</v>
      </c>
      <c r="D15" s="13">
        <f t="shared" si="1"/>
        <v>1123.5176000000001</v>
      </c>
    </row>
    <row r="16" spans="1:6" x14ac:dyDescent="0.35">
      <c r="A16" s="12" t="s">
        <v>14</v>
      </c>
      <c r="B16" s="4">
        <v>1413.5564999999999</v>
      </c>
      <c r="C16" s="4">
        <v>2638.4342000000001</v>
      </c>
      <c r="D16" s="13">
        <f t="shared" si="1"/>
        <v>4051.9907000000003</v>
      </c>
    </row>
    <row r="17" spans="1:4" ht="17.5" thickBot="1" x14ac:dyDescent="0.4">
      <c r="A17" s="8" t="s">
        <v>6</v>
      </c>
      <c r="B17" s="14">
        <f>SUM(B13:B16)</f>
        <v>5804.7208000000001</v>
      </c>
      <c r="C17" s="14">
        <f t="shared" ref="C17" si="2">SUM(C13:C16)</f>
        <v>3829.9715999999999</v>
      </c>
      <c r="D17" s="15">
        <f t="shared" ref="D17" si="3">SUM(D13:D16)</f>
        <v>9634.6923999999999</v>
      </c>
    </row>
    <row r="18" spans="1:4" x14ac:dyDescent="0.35">
      <c r="A18" s="3" t="s">
        <v>17</v>
      </c>
      <c r="B18" s="2"/>
      <c r="C18" s="2"/>
      <c r="D18" s="2"/>
    </row>
    <row r="19" spans="1:4" ht="17.5" thickBot="1" x14ac:dyDescent="0.4">
      <c r="D19" s="17"/>
    </row>
    <row r="20" spans="1:4" s="16" customFormat="1" ht="17.5" thickBot="1" x14ac:dyDescent="0.4">
      <c r="A20" s="25" t="s">
        <v>18</v>
      </c>
      <c r="B20" s="26"/>
      <c r="C20" s="26"/>
      <c r="D20" s="27">
        <f>D3+D4+D5+D11</f>
        <v>9818.8366000000005</v>
      </c>
    </row>
    <row r="22" spans="1:4" x14ac:dyDescent="0.35">
      <c r="A22" s="3" t="s">
        <v>19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20" zoomScaleNormal="120" workbookViewId="0">
      <selection activeCell="F1" sqref="F1"/>
    </sheetView>
  </sheetViews>
  <sheetFormatPr baseColWidth="10" defaultColWidth="20.33203125" defaultRowHeight="17" x14ac:dyDescent="0.35"/>
  <cols>
    <col min="1" max="1" width="32.33203125" style="1" customWidth="1"/>
    <col min="2" max="2" width="14.33203125" style="1" customWidth="1"/>
    <col min="3" max="3" width="17.08203125" style="1" customWidth="1"/>
    <col min="4" max="4" width="14.83203125" style="1" customWidth="1"/>
    <col min="5" max="5" width="5.58203125" style="1" customWidth="1"/>
    <col min="6" max="16384" width="20.33203125" style="1"/>
  </cols>
  <sheetData>
    <row r="1" spans="1:6" ht="31.5" customHeight="1" thickBot="1" x14ac:dyDescent="0.4">
      <c r="A1" s="47" t="s">
        <v>22</v>
      </c>
      <c r="B1" s="48"/>
      <c r="C1" s="48"/>
      <c r="D1" s="49"/>
      <c r="F1" s="46" t="s">
        <v>31</v>
      </c>
    </row>
    <row r="2" spans="1:6" ht="35.15" customHeight="1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6">
        <v>33.256999999999998</v>
      </c>
      <c r="C3" s="6">
        <v>54.669600000000003</v>
      </c>
      <c r="D3" s="7">
        <v>87.926600000000008</v>
      </c>
    </row>
    <row r="4" spans="1:6" ht="17.5" thickBot="1" x14ac:dyDescent="0.4">
      <c r="A4" s="5" t="s">
        <v>1</v>
      </c>
      <c r="B4" s="6">
        <v>4</v>
      </c>
      <c r="C4" s="6"/>
      <c r="D4" s="7">
        <v>4</v>
      </c>
    </row>
    <row r="5" spans="1:6" ht="17.5" thickBot="1" x14ac:dyDescent="0.4">
      <c r="A5" s="5" t="s">
        <v>2</v>
      </c>
      <c r="B5" s="6"/>
      <c r="C5" s="6"/>
      <c r="D5" s="7">
        <v>88.529200000000003</v>
      </c>
    </row>
    <row r="6" spans="1:6" x14ac:dyDescent="0.35">
      <c r="A6" s="9" t="s">
        <v>15</v>
      </c>
      <c r="B6" s="10"/>
      <c r="C6" s="10"/>
      <c r="D6" s="11"/>
    </row>
    <row r="7" spans="1:6" x14ac:dyDescent="0.35">
      <c r="A7" s="12" t="s">
        <v>7</v>
      </c>
      <c r="B7" s="4">
        <v>2556.2379000000001</v>
      </c>
      <c r="C7" s="4"/>
      <c r="D7" s="13">
        <v>2556.2379000000001</v>
      </c>
    </row>
    <row r="8" spans="1:6" x14ac:dyDescent="0.35">
      <c r="A8" s="12" t="s">
        <v>8</v>
      </c>
      <c r="B8" s="4">
        <v>1502.4622999999999</v>
      </c>
      <c r="C8" s="4">
        <v>1188.9255000000001</v>
      </c>
      <c r="D8" s="13">
        <v>2691.3878</v>
      </c>
    </row>
    <row r="9" spans="1:6" x14ac:dyDescent="0.35">
      <c r="A9" s="12" t="s">
        <v>9</v>
      </c>
      <c r="B9" s="4">
        <v>1074.4608000000001</v>
      </c>
      <c r="C9" s="4">
        <v>1576.4395999999999</v>
      </c>
      <c r="D9" s="13">
        <v>2650.9004</v>
      </c>
    </row>
    <row r="10" spans="1:6" x14ac:dyDescent="0.35">
      <c r="A10" s="12" t="s">
        <v>10</v>
      </c>
      <c r="B10" s="4">
        <v>629.39869999999996</v>
      </c>
      <c r="C10" s="4">
        <v>1083.2719</v>
      </c>
      <c r="D10" s="13">
        <v>1712.6705999999999</v>
      </c>
    </row>
    <row r="11" spans="1:6" ht="17.5" thickBot="1" x14ac:dyDescent="0.4">
      <c r="A11" s="8" t="s">
        <v>6</v>
      </c>
      <c r="B11" s="14">
        <v>5762.5596999999998</v>
      </c>
      <c r="C11" s="14">
        <v>3848.6369999999997</v>
      </c>
      <c r="D11" s="15">
        <v>9611.1967000000004</v>
      </c>
      <c r="F11" s="17"/>
    </row>
    <row r="12" spans="1:6" x14ac:dyDescent="0.35">
      <c r="A12" s="9" t="s">
        <v>16</v>
      </c>
      <c r="B12" s="10"/>
      <c r="C12" s="10"/>
      <c r="D12" s="11"/>
    </row>
    <row r="13" spans="1:6" x14ac:dyDescent="0.35">
      <c r="A13" s="12" t="s">
        <v>11</v>
      </c>
      <c r="B13" s="4">
        <v>1946.1424999999999</v>
      </c>
      <c r="C13" s="4">
        <v>12.3728</v>
      </c>
      <c r="D13" s="13">
        <v>1958.5153</v>
      </c>
    </row>
    <row r="14" spans="1:6" x14ac:dyDescent="0.35">
      <c r="A14" s="12" t="s">
        <v>12</v>
      </c>
      <c r="B14" s="4">
        <v>1866.2982</v>
      </c>
      <c r="C14" s="4">
        <v>639.58669999999995</v>
      </c>
      <c r="D14" s="13">
        <v>2505.8849</v>
      </c>
    </row>
    <row r="15" spans="1:6" x14ac:dyDescent="0.35">
      <c r="A15" s="12" t="s">
        <v>13</v>
      </c>
      <c r="B15" s="4">
        <v>578.72360000000003</v>
      </c>
      <c r="C15" s="4">
        <v>544.79399999999998</v>
      </c>
      <c r="D15" s="13">
        <v>1123.5176000000001</v>
      </c>
    </row>
    <row r="16" spans="1:6" x14ac:dyDescent="0.35">
      <c r="A16" s="12" t="s">
        <v>14</v>
      </c>
      <c r="B16" s="4">
        <v>1413.5564999999999</v>
      </c>
      <c r="C16" s="4">
        <v>2625.2583</v>
      </c>
      <c r="D16" s="13">
        <v>4038.8148000000001</v>
      </c>
    </row>
    <row r="17" spans="1:4" ht="17.5" thickBot="1" x14ac:dyDescent="0.4">
      <c r="A17" s="8" t="s">
        <v>6</v>
      </c>
      <c r="B17" s="14">
        <v>5804.7208000000001</v>
      </c>
      <c r="C17" s="14">
        <v>3822.0117999999998</v>
      </c>
      <c r="D17" s="15">
        <v>9626.7325999999994</v>
      </c>
    </row>
    <row r="18" spans="1:4" x14ac:dyDescent="0.35">
      <c r="A18" s="3" t="s">
        <v>17</v>
      </c>
      <c r="B18" s="2"/>
      <c r="C18" s="2"/>
      <c r="D18" s="2"/>
    </row>
    <row r="19" spans="1:4" ht="17.5" thickBot="1" x14ac:dyDescent="0.4">
      <c r="D19" s="17"/>
    </row>
    <row r="20" spans="1:4" s="16" customFormat="1" ht="17.5" thickBot="1" x14ac:dyDescent="0.4">
      <c r="A20" s="25" t="s">
        <v>18</v>
      </c>
      <c r="B20" s="26"/>
      <c r="C20" s="26"/>
      <c r="D20" s="27">
        <v>9791.6525000000001</v>
      </c>
    </row>
    <row r="22" spans="1:4" x14ac:dyDescent="0.35">
      <c r="A22" s="3" t="s">
        <v>19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120" zoomScaleNormal="120" workbookViewId="0">
      <pane ySplit="1" topLeftCell="A5" activePane="bottomLeft" state="frozen"/>
      <selection pane="bottomLeft" activeCell="F1" sqref="F1"/>
    </sheetView>
  </sheetViews>
  <sheetFormatPr baseColWidth="10" defaultColWidth="20.33203125" defaultRowHeight="17" x14ac:dyDescent="0.35"/>
  <cols>
    <col min="1" max="1" width="32.33203125" style="1" customWidth="1"/>
    <col min="2" max="2" width="14.33203125" style="1" customWidth="1"/>
    <col min="3" max="3" width="17.08203125" style="1" customWidth="1"/>
    <col min="4" max="4" width="14.83203125" style="1" customWidth="1"/>
    <col min="5" max="5" width="5.58203125" style="1" customWidth="1"/>
    <col min="6" max="16384" width="20.33203125" style="1"/>
  </cols>
  <sheetData>
    <row r="1" spans="1:6" ht="34.5" customHeight="1" thickBot="1" x14ac:dyDescent="0.4">
      <c r="A1" s="47" t="s">
        <v>23</v>
      </c>
      <c r="B1" s="48"/>
      <c r="C1" s="48"/>
      <c r="D1" s="49"/>
      <c r="F1" s="46" t="s">
        <v>32</v>
      </c>
    </row>
    <row r="2" spans="1:6" ht="35.15" customHeight="1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6">
        <v>38.130000000000003</v>
      </c>
      <c r="C3" s="6">
        <v>64.841300000000004</v>
      </c>
      <c r="D3" s="7">
        <f>SUM(B3:C3)</f>
        <v>102.97130000000001</v>
      </c>
    </row>
    <row r="4" spans="1:6" ht="17.5" thickBot="1" x14ac:dyDescent="0.4">
      <c r="A4" s="5" t="s">
        <v>1</v>
      </c>
      <c r="B4" s="6">
        <v>3.5</v>
      </c>
      <c r="C4" s="6">
        <v>9.0274999999999999</v>
      </c>
      <c r="D4" s="7">
        <f t="shared" ref="D4:D5" si="0">SUM(B4:C4)</f>
        <v>12.5275</v>
      </c>
    </row>
    <row r="5" spans="1:6" ht="17.5" thickBot="1" x14ac:dyDescent="0.4">
      <c r="A5" s="5" t="s">
        <v>45</v>
      </c>
      <c r="B5" s="6">
        <v>13</v>
      </c>
      <c r="C5" s="6">
        <v>9.3379999999999992</v>
      </c>
      <c r="D5" s="7">
        <f t="shared" si="0"/>
        <v>22.338000000000001</v>
      </c>
    </row>
    <row r="6" spans="1:6" x14ac:dyDescent="0.35">
      <c r="A6" s="37" t="s">
        <v>40</v>
      </c>
      <c r="B6" s="41">
        <f>184.51</f>
        <v>184.51</v>
      </c>
      <c r="C6" s="41">
        <v>196.4623</v>
      </c>
      <c r="D6" s="42">
        <f>SUM(B6:C6)</f>
        <v>380.97230000000002</v>
      </c>
    </row>
    <row r="7" spans="1:6" x14ac:dyDescent="0.35">
      <c r="A7" s="43" t="s">
        <v>41</v>
      </c>
      <c r="B7" s="44">
        <v>16.920000000000002</v>
      </c>
      <c r="C7" s="44"/>
      <c r="D7" s="45"/>
    </row>
    <row r="8" spans="1:6" ht="17.5" thickBot="1" x14ac:dyDescent="0.4">
      <c r="A8" s="36" t="s">
        <v>42</v>
      </c>
      <c r="B8" s="14">
        <f>SUM(B6:B7)</f>
        <v>201.43</v>
      </c>
      <c r="C8" s="14">
        <f t="shared" ref="C8" si="1">SUM(C6:C7)</f>
        <v>196.4623</v>
      </c>
      <c r="D8" s="39">
        <f>SUM(B8:C8)</f>
        <v>397.89229999999998</v>
      </c>
      <c r="E8" s="35"/>
    </row>
    <row r="9" spans="1:6" x14ac:dyDescent="0.35">
      <c r="A9" s="37" t="s">
        <v>43</v>
      </c>
      <c r="B9" s="38"/>
      <c r="C9" s="38"/>
      <c r="D9" s="40"/>
    </row>
    <row r="10" spans="1:6" x14ac:dyDescent="0.35">
      <c r="A10" s="12" t="s">
        <v>7</v>
      </c>
      <c r="B10" s="4">
        <v>2568.4715999999999</v>
      </c>
      <c r="C10" s="4"/>
      <c r="D10" s="13">
        <f>SUM(B10:C10)</f>
        <v>2568.4715999999999</v>
      </c>
    </row>
    <row r="11" spans="1:6" x14ac:dyDescent="0.35">
      <c r="A11" s="12" t="s">
        <v>8</v>
      </c>
      <c r="B11" s="4">
        <v>1503.7209</v>
      </c>
      <c r="C11" s="4">
        <v>1178.325</v>
      </c>
      <c r="D11" s="13">
        <f>SUM(B11:C11)</f>
        <v>2682.0459000000001</v>
      </c>
    </row>
    <row r="12" spans="1:6" x14ac:dyDescent="0.35">
      <c r="A12" s="12" t="s">
        <v>9</v>
      </c>
      <c r="B12" s="4">
        <v>1032.2349999999999</v>
      </c>
      <c r="C12" s="4">
        <v>1381.1572000000001</v>
      </c>
      <c r="D12" s="13">
        <f>SUM(B12:C12)</f>
        <v>2413.3922000000002</v>
      </c>
    </row>
    <row r="13" spans="1:6" ht="17.5" thickBot="1" x14ac:dyDescent="0.4">
      <c r="A13" s="12" t="s">
        <v>10</v>
      </c>
      <c r="B13" s="4">
        <v>798.87260000000003</v>
      </c>
      <c r="C13" s="4">
        <v>1277.2317</v>
      </c>
      <c r="D13" s="13">
        <f>SUM(B13:C13)</f>
        <v>2076.1043</v>
      </c>
    </row>
    <row r="14" spans="1:6" x14ac:dyDescent="0.35">
      <c r="A14" s="9" t="s">
        <v>6</v>
      </c>
      <c r="B14" s="10">
        <f>SUM(B10:B13)</f>
        <v>5903.3000999999995</v>
      </c>
      <c r="C14" s="10">
        <f t="shared" ref="C14" si="2">SUM(C10:C13)</f>
        <v>3836.7139000000006</v>
      </c>
      <c r="D14" s="11">
        <f>SUM(D10:D13)</f>
        <v>9740.0139999999992</v>
      </c>
    </row>
    <row r="15" spans="1:6" x14ac:dyDescent="0.35">
      <c r="A15" s="12" t="s">
        <v>16</v>
      </c>
      <c r="B15" s="4"/>
      <c r="C15" s="4"/>
      <c r="D15" s="13"/>
    </row>
    <row r="16" spans="1:6" x14ac:dyDescent="0.35">
      <c r="A16" s="12" t="s">
        <v>11</v>
      </c>
      <c r="B16" s="4">
        <v>2052.5488</v>
      </c>
      <c r="C16" s="4">
        <v>12.515000000000001</v>
      </c>
      <c r="D16" s="13">
        <f>SUM(B16:C16)</f>
        <v>2065.0637999999999</v>
      </c>
    </row>
    <row r="17" spans="1:4" x14ac:dyDescent="0.35">
      <c r="A17" s="12" t="s">
        <v>12</v>
      </c>
      <c r="B17" s="4">
        <v>1889.3422</v>
      </c>
      <c r="C17" s="4">
        <v>625.08839999999998</v>
      </c>
      <c r="D17" s="13">
        <f t="shared" ref="D17:D19" si="3">SUM(B17:C17)</f>
        <v>2514.4306000000001</v>
      </c>
    </row>
    <row r="18" spans="1:4" x14ac:dyDescent="0.35">
      <c r="A18" s="12" t="s">
        <v>13</v>
      </c>
      <c r="B18" s="4">
        <v>576.52509999999995</v>
      </c>
      <c r="C18" s="4">
        <v>558.88139999999999</v>
      </c>
      <c r="D18" s="13">
        <f t="shared" si="3"/>
        <v>1135.4065000000001</v>
      </c>
    </row>
    <row r="19" spans="1:4" x14ac:dyDescent="0.35">
      <c r="A19" s="12" t="s">
        <v>14</v>
      </c>
      <c r="B19" s="4">
        <v>1384.884</v>
      </c>
      <c r="C19" s="4">
        <v>2640.2291</v>
      </c>
      <c r="D19" s="13">
        <f t="shared" si="3"/>
        <v>4025.1131</v>
      </c>
    </row>
    <row r="20" spans="1:4" ht="17.5" thickBot="1" x14ac:dyDescent="0.4">
      <c r="A20" s="8" t="s">
        <v>6</v>
      </c>
      <c r="B20" s="14">
        <f>SUM(B16:B19)</f>
        <v>5903.3001000000004</v>
      </c>
      <c r="C20" s="14">
        <f>SUM(C16:C19)</f>
        <v>3836.7138999999997</v>
      </c>
      <c r="D20" s="15">
        <f>SUM(D16:D19)</f>
        <v>9740.0139999999992</v>
      </c>
    </row>
    <row r="21" spans="1:4" ht="17.5" thickBot="1" x14ac:dyDescent="0.4">
      <c r="A21" s="3" t="s">
        <v>17</v>
      </c>
      <c r="B21" s="2"/>
      <c r="C21" s="2"/>
      <c r="D21" s="2"/>
    </row>
    <row r="22" spans="1:4" s="16" customFormat="1" ht="17.5" thickBot="1" x14ac:dyDescent="0.4">
      <c r="A22" s="25" t="s">
        <v>18</v>
      </c>
      <c r="B22" s="26"/>
      <c r="C22" s="26"/>
      <c r="D22" s="27">
        <f>D3+D4+D5+D8+D14</f>
        <v>10275.7431</v>
      </c>
    </row>
    <row r="24" spans="1:4" s="29" customFormat="1" x14ac:dyDescent="0.35">
      <c r="A24" s="31" t="s">
        <v>46</v>
      </c>
      <c r="B24" s="28"/>
      <c r="C24" s="28"/>
      <c r="D24" s="28"/>
    </row>
    <row r="25" spans="1:4" s="29" customFormat="1" x14ac:dyDescent="0.35">
      <c r="A25" s="3" t="s">
        <v>44</v>
      </c>
      <c r="B25" s="28"/>
      <c r="C25" s="28"/>
      <c r="D25" s="2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20" zoomScaleNormal="120" workbookViewId="0">
      <pane ySplit="1" topLeftCell="A2" activePane="bottomLeft" state="frozen"/>
      <selection pane="bottomLeft" activeCell="F1" sqref="F1"/>
    </sheetView>
  </sheetViews>
  <sheetFormatPr baseColWidth="10" defaultRowHeight="15.5" x14ac:dyDescent="0.35"/>
  <cols>
    <col min="1" max="1" width="27" customWidth="1"/>
    <col min="2" max="2" width="14.5" customWidth="1"/>
    <col min="3" max="3" width="16.25" customWidth="1"/>
    <col min="4" max="4" width="15.75" customWidth="1"/>
    <col min="5" max="5" width="5.5" customWidth="1"/>
  </cols>
  <sheetData>
    <row r="1" spans="1:6" ht="35.25" customHeight="1" thickBot="1" x14ac:dyDescent="0.4">
      <c r="A1" s="47" t="s">
        <v>39</v>
      </c>
      <c r="B1" s="48"/>
      <c r="C1" s="48"/>
      <c r="D1" s="49"/>
      <c r="F1" s="46" t="s">
        <v>33</v>
      </c>
    </row>
    <row r="2" spans="1:6" ht="34.5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19">
        <v>40.4</v>
      </c>
      <c r="C3" s="19"/>
      <c r="D3" s="20">
        <f>SUM(B3:C3)</f>
        <v>40.4</v>
      </c>
    </row>
    <row r="4" spans="1:6" ht="17.5" thickBot="1" x14ac:dyDescent="0.4">
      <c r="A4" s="5" t="s">
        <v>1</v>
      </c>
      <c r="B4" s="19">
        <v>3.85</v>
      </c>
      <c r="C4" s="19">
        <v>9.8834999999999997</v>
      </c>
      <c r="D4" s="20">
        <f t="shared" ref="D4:D10" si="0">SUM(B4:C4)</f>
        <v>13.733499999999999</v>
      </c>
    </row>
    <row r="5" spans="1:6" ht="17.5" thickBot="1" x14ac:dyDescent="0.4">
      <c r="A5" s="5" t="s">
        <v>24</v>
      </c>
      <c r="B5" s="19">
        <v>52</v>
      </c>
      <c r="C5" s="19"/>
      <c r="D5" s="20">
        <f t="shared" si="0"/>
        <v>52</v>
      </c>
    </row>
    <row r="6" spans="1:6" ht="17.5" thickBot="1" x14ac:dyDescent="0.4">
      <c r="A6" s="5" t="s">
        <v>27</v>
      </c>
      <c r="B6" s="19">
        <v>24</v>
      </c>
      <c r="C6" s="19"/>
      <c r="D6" s="20">
        <f t="shared" si="0"/>
        <v>24</v>
      </c>
    </row>
    <row r="7" spans="1:6" ht="17.5" thickBot="1" x14ac:dyDescent="0.4">
      <c r="A7" s="5" t="s">
        <v>26</v>
      </c>
      <c r="B7" s="19">
        <v>4</v>
      </c>
      <c r="C7" s="19"/>
      <c r="D7" s="20">
        <f t="shared" si="0"/>
        <v>4</v>
      </c>
    </row>
    <row r="8" spans="1:6" ht="17.5" thickBot="1" x14ac:dyDescent="0.4">
      <c r="A8" s="5" t="s">
        <v>20</v>
      </c>
      <c r="B8" s="19">
        <v>50</v>
      </c>
      <c r="C8" s="19">
        <v>10.4001</v>
      </c>
      <c r="D8" s="20">
        <f t="shared" si="0"/>
        <v>60.400100000000002</v>
      </c>
      <c r="E8" s="22"/>
    </row>
    <row r="9" spans="1:6" ht="17.5" thickBot="1" x14ac:dyDescent="0.4">
      <c r="A9" s="5" t="s">
        <v>2</v>
      </c>
      <c r="B9" s="18"/>
      <c r="C9" s="18"/>
      <c r="D9" s="20">
        <f t="shared" si="0"/>
        <v>0</v>
      </c>
      <c r="E9" s="22"/>
    </row>
    <row r="10" spans="1:6" ht="17.5" thickBot="1" x14ac:dyDescent="0.4">
      <c r="A10" s="5" t="s">
        <v>25</v>
      </c>
      <c r="B10" s="18"/>
      <c r="C10" s="18"/>
      <c r="D10" s="20">
        <f t="shared" si="0"/>
        <v>0</v>
      </c>
      <c r="E10" s="22"/>
    </row>
    <row r="12" spans="1:6" ht="17.5" thickBot="1" x14ac:dyDescent="0.4">
      <c r="A12" s="1"/>
      <c r="B12" s="1"/>
      <c r="C12" s="1"/>
      <c r="D12" s="17"/>
    </row>
    <row r="13" spans="1:6" s="16" customFormat="1" ht="17.5" thickBot="1" x14ac:dyDescent="0.4">
      <c r="A13" s="25" t="s">
        <v>18</v>
      </c>
      <c r="B13" s="26"/>
      <c r="C13" s="26"/>
      <c r="D13" s="30">
        <f>D3+D4+D5+D6+D8+D9+D10</f>
        <v>190.53360000000001</v>
      </c>
    </row>
  </sheetData>
  <mergeCells count="1">
    <mergeCell ref="A1:D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20" zoomScaleNormal="120" workbookViewId="0">
      <pane ySplit="1" topLeftCell="A2" activePane="bottomLeft" state="frozen"/>
      <selection pane="bottomLeft" activeCell="F1" sqref="F1"/>
    </sheetView>
  </sheetViews>
  <sheetFormatPr baseColWidth="10" defaultRowHeight="15.5" x14ac:dyDescent="0.35"/>
  <cols>
    <col min="1" max="1" width="31" customWidth="1"/>
    <col min="2" max="2" width="14.5" customWidth="1"/>
    <col min="3" max="3" width="16.25" customWidth="1"/>
    <col min="4" max="4" width="15.75" customWidth="1"/>
    <col min="5" max="5" width="5" customWidth="1"/>
  </cols>
  <sheetData>
    <row r="1" spans="1:6" ht="45" customHeight="1" thickBot="1" x14ac:dyDescent="0.4">
      <c r="A1" s="47" t="s">
        <v>28</v>
      </c>
      <c r="B1" s="48"/>
      <c r="C1" s="48"/>
      <c r="D1" s="49"/>
      <c r="F1" s="46" t="s">
        <v>34</v>
      </c>
    </row>
    <row r="2" spans="1:6" ht="34.5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19">
        <v>36</v>
      </c>
      <c r="C3" s="19"/>
      <c r="D3" s="20">
        <f>SUM(B3:C3)</f>
        <v>36</v>
      </c>
    </row>
    <row r="4" spans="1:6" ht="17.5" thickBot="1" x14ac:dyDescent="0.4">
      <c r="A4" s="5" t="s">
        <v>1</v>
      </c>
      <c r="B4" s="19">
        <v>4</v>
      </c>
      <c r="C4" s="19"/>
      <c r="D4" s="20">
        <f t="shared" ref="D4" si="0">SUM(B4:C4)</f>
        <v>4</v>
      </c>
    </row>
    <row r="5" spans="1:6" ht="17.5" thickBot="1" x14ac:dyDescent="0.4">
      <c r="A5" s="5" t="s">
        <v>2</v>
      </c>
      <c r="B5" s="19">
        <v>26</v>
      </c>
      <c r="C5" s="19"/>
      <c r="D5" s="20">
        <f>SUM(B5:C5)</f>
        <v>26</v>
      </c>
      <c r="E5" s="22"/>
    </row>
    <row r="6" spans="1:6" ht="17.5" thickBot="1" x14ac:dyDescent="0.4">
      <c r="A6" s="1"/>
      <c r="B6" s="23"/>
      <c r="C6" s="23"/>
      <c r="D6" s="24"/>
    </row>
    <row r="7" spans="1:6" s="16" customFormat="1" ht="17.5" thickBot="1" x14ac:dyDescent="0.4">
      <c r="A7" s="25" t="s">
        <v>18</v>
      </c>
      <c r="B7" s="26"/>
      <c r="C7" s="26"/>
      <c r="D7" s="30">
        <f>D3+D4+D5</f>
        <v>66</v>
      </c>
    </row>
    <row r="9" spans="1:6" s="1" customFormat="1" ht="13.5" customHeight="1" x14ac:dyDescent="0.35">
      <c r="A9" s="3" t="s">
        <v>35</v>
      </c>
    </row>
    <row r="10" spans="1:6" s="1" customFormat="1" ht="14.25" customHeight="1" x14ac:dyDescent="0.35">
      <c r="A10" s="3" t="s">
        <v>36</v>
      </c>
    </row>
    <row r="13" spans="1:6" x14ac:dyDescent="0.35">
      <c r="D13" s="2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20" zoomScaleNormal="120" workbookViewId="0">
      <selection activeCell="B26" sqref="B26"/>
    </sheetView>
  </sheetViews>
  <sheetFormatPr baseColWidth="10" defaultRowHeight="15.5" x14ac:dyDescent="0.35"/>
  <cols>
    <col min="1" max="1" width="31" customWidth="1"/>
    <col min="2" max="2" width="14.5" customWidth="1"/>
    <col min="3" max="3" width="16.25" customWidth="1"/>
    <col min="4" max="4" width="15.75" customWidth="1"/>
    <col min="5" max="5" width="5" customWidth="1"/>
  </cols>
  <sheetData>
    <row r="1" spans="1:6" ht="40.5" customHeight="1" thickBot="1" x14ac:dyDescent="0.4">
      <c r="A1" s="47" t="s">
        <v>29</v>
      </c>
      <c r="B1" s="48"/>
      <c r="C1" s="48"/>
      <c r="D1" s="49"/>
      <c r="F1" s="46" t="s">
        <v>38</v>
      </c>
    </row>
    <row r="2" spans="1:6" ht="34.5" thickBot="1" x14ac:dyDescent="0.4">
      <c r="A2" s="32"/>
      <c r="B2" s="33" t="s">
        <v>3</v>
      </c>
      <c r="C2" s="33" t="s">
        <v>4</v>
      </c>
      <c r="D2" s="34" t="s">
        <v>5</v>
      </c>
    </row>
    <row r="3" spans="1:6" ht="17.5" thickBot="1" x14ac:dyDescent="0.4">
      <c r="A3" s="5" t="s">
        <v>0</v>
      </c>
      <c r="B3" s="19">
        <v>36</v>
      </c>
      <c r="C3" s="19"/>
      <c r="D3" s="20">
        <f>SUM(B3:C3)</f>
        <v>36</v>
      </c>
    </row>
    <row r="4" spans="1:6" ht="17.5" thickBot="1" x14ac:dyDescent="0.4">
      <c r="A4" s="5" t="s">
        <v>1</v>
      </c>
      <c r="B4" s="19">
        <v>4</v>
      </c>
      <c r="C4" s="19"/>
      <c r="D4" s="20">
        <f t="shared" ref="D4" si="0">SUM(B4:C4)</f>
        <v>4</v>
      </c>
    </row>
    <row r="5" spans="1:6" ht="17.5" thickBot="1" x14ac:dyDescent="0.4">
      <c r="A5" s="1"/>
      <c r="B5" s="23"/>
      <c r="C5" s="23"/>
      <c r="D5" s="24"/>
    </row>
    <row r="6" spans="1:6" s="16" customFormat="1" ht="17.5" thickBot="1" x14ac:dyDescent="0.4">
      <c r="A6" s="25" t="s">
        <v>18</v>
      </c>
      <c r="B6" s="26"/>
      <c r="C6" s="26"/>
      <c r="D6" s="30">
        <f>D3+D4</f>
        <v>40</v>
      </c>
    </row>
    <row r="8" spans="1:6" s="1" customFormat="1" ht="13.5" customHeight="1" x14ac:dyDescent="0.35">
      <c r="A8" s="3" t="s">
        <v>37</v>
      </c>
    </row>
    <row r="9" spans="1:6" s="1" customFormat="1" ht="14.25" customHeight="1" x14ac:dyDescent="0.35">
      <c r="A9" s="3" t="s">
        <v>36</v>
      </c>
    </row>
    <row r="12" spans="1:6" x14ac:dyDescent="0.35">
      <c r="D12" s="21"/>
    </row>
  </sheetData>
  <mergeCells count="1">
    <mergeCell ref="A1:D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torsk_nord</vt:lpstr>
      <vt:lpstr>hyse_nord</vt:lpstr>
      <vt:lpstr>sei_nord</vt:lpstr>
      <vt:lpstr>sei_NS</vt:lpstr>
      <vt:lpstr>blåkveite_nord</vt:lpstr>
      <vt:lpstr>snabeluer_nord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Synnøve Liabø</dc:creator>
  <cp:lastModifiedBy>Kristin Skurtveit</cp:lastModifiedBy>
  <cp:lastPrinted>2021-05-16T15:44:38Z</cp:lastPrinted>
  <dcterms:created xsi:type="dcterms:W3CDTF">2020-08-24T17:28:25Z</dcterms:created>
  <dcterms:modified xsi:type="dcterms:W3CDTF">2021-09-13T10:10:00Z</dcterms:modified>
</cp:coreProperties>
</file>