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skeridirektoratet.no\Ressurs\Brukere\krsku\UTREDNING M.V\"/>
    </mc:Choice>
  </mc:AlternateContent>
  <bookViews>
    <workbookView xWindow="0" yWindow="0" windowWidth="28800" windowHeight="13500"/>
  </bookViews>
  <sheets>
    <sheet name="nye_ kvotefaktorer_trålgruppen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J15" i="4"/>
  <c r="K15" i="4" s="1"/>
  <c r="I17" i="4"/>
  <c r="J8" i="4"/>
  <c r="K8" i="4" s="1"/>
  <c r="I10" i="4"/>
  <c r="C15" i="4"/>
  <c r="D17" i="4" s="1"/>
  <c r="D15" i="4"/>
  <c r="C16" i="4"/>
  <c r="J10" i="4" l="1"/>
  <c r="J9" i="4" s="1"/>
  <c r="K9" i="4" s="1"/>
  <c r="J17" i="4"/>
  <c r="J16" i="4" s="1"/>
  <c r="K16" i="4" s="1"/>
  <c r="D16" i="4"/>
  <c r="E16" i="4" s="1"/>
  <c r="C17" i="4"/>
  <c r="E15" i="4"/>
  <c r="D8" i="4" l="1"/>
  <c r="E8" i="4" l="1"/>
  <c r="D9" i="4"/>
  <c r="E9" i="4" s="1"/>
  <c r="C10" i="4" l="1"/>
</calcChain>
</file>

<file path=xl/sharedStrings.xml><?xml version="1.0" encoding="utf-8"?>
<sst xmlns="http://schemas.openxmlformats.org/spreadsheetml/2006/main" count="40" uniqueCount="19">
  <si>
    <t>Torsketrål</t>
  </si>
  <si>
    <t>Seitrål</t>
  </si>
  <si>
    <t>Tillatelse</t>
  </si>
  <si>
    <t>Totalt</t>
  </si>
  <si>
    <t>Felles kvotefaktorer trål torsk nord</t>
  </si>
  <si>
    <t>Omregning av kvotefaktor</t>
  </si>
  <si>
    <t>Felles kvotefaktorer trål hyse nord</t>
  </si>
  <si>
    <t>Felles kvotefaktorer trål sei nord</t>
  </si>
  <si>
    <t>Felles kvotefaktorer trål sei sør</t>
  </si>
  <si>
    <t>Vedlegg 3</t>
  </si>
  <si>
    <t>Torsk nord for 62°N</t>
  </si>
  <si>
    <t>Sei nord for 62°N</t>
  </si>
  <si>
    <t>Hyse nord for 62°N</t>
  </si>
  <si>
    <t>Sei sør for 62°N</t>
  </si>
  <si>
    <t>Kvote-faktorer i dag</t>
  </si>
  <si>
    <t>Framtidige kvote-andeler</t>
  </si>
  <si>
    <t>Beregning av nye kvotefaktorer etter sammenslåing av seitrål- og torsketrålgruppen</t>
  </si>
  <si>
    <t>og fordeling av kvoteandeler i de ulike fiskerierne som fremgår av vedlegg 2a-2d</t>
  </si>
  <si>
    <t>Vi beholder kvotefaktorene i torsketrålgruppen og så justeres kvotefaktorene i seitrålgruppen basert på kvoteandeler i henhold til fordeling mellom fartøygruppene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</si>
</sst>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0_-;\-* #,##0.0000_-;_-* &quot;-&quot;??_-;_-@_-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IBM Plex Sans Light"/>
      <family val="2"/>
    </font>
    <font>
      <b/>
      <i/>
      <sz val="13"/>
      <color theme="1"/>
      <name val="Palatino Linotype"/>
      <family val="1"/>
    </font>
    <font>
      <sz val="13"/>
      <color theme="1"/>
      <name val="IBM Plex Sans Light"/>
      <family val="2"/>
    </font>
    <font>
      <b/>
      <sz val="15"/>
      <color theme="1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i/>
      <sz val="11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/>
    <xf numFmtId="0" fontId="3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21\KVOTEMELDING\GURO&amp;SYNN&#216;VE\sammensl&#229;ing_fordeling_faktorer_hy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otefaktorer"/>
      <sheetName val="tillatelser_tidserie"/>
      <sheetName val="kvote_fangst_hyse"/>
      <sheetName val="referanseper_hyse"/>
      <sheetName val="felles_faktorer_hyse"/>
    </sheetNames>
    <sheetDataSet>
      <sheetData sheetId="0"/>
      <sheetData sheetId="1"/>
      <sheetData sheetId="2"/>
      <sheetData sheetId="3">
        <row r="5">
          <cell r="C5">
            <v>0.9778</v>
          </cell>
          <cell r="D5">
            <v>2.2200000000000001E-2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30" zoomScaleNormal="130" workbookViewId="0">
      <selection activeCell="D25" sqref="D25"/>
    </sheetView>
  </sheetViews>
  <sheetFormatPr baseColWidth="10" defaultColWidth="11.54296875" defaultRowHeight="15.5" x14ac:dyDescent="0.35"/>
  <cols>
    <col min="1" max="1" width="10.54296875" style="2" customWidth="1"/>
    <col min="2" max="2" width="12.81640625" style="2" customWidth="1"/>
    <col min="3" max="3" width="13.54296875" style="2" customWidth="1"/>
    <col min="4" max="4" width="16.54296875" style="2" customWidth="1"/>
    <col min="5" max="5" width="13.7265625" style="2" customWidth="1"/>
    <col min="6" max="6" width="3.54296875" style="2" customWidth="1"/>
    <col min="7" max="7" width="11.54296875" style="2"/>
    <col min="8" max="8" width="13.1796875" style="2" customWidth="1"/>
    <col min="9" max="9" width="12" style="2" customWidth="1"/>
    <col min="10" max="10" width="15.54296875" style="2" customWidth="1"/>
    <col min="11" max="11" width="14" style="2" customWidth="1"/>
    <col min="12" max="16384" width="11.54296875" style="2"/>
  </cols>
  <sheetData>
    <row r="1" spans="1:11" x14ac:dyDescent="0.35">
      <c r="A1" s="3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22" x14ac:dyDescent="0.6">
      <c r="A2" s="6" t="s">
        <v>16</v>
      </c>
      <c r="B2" s="7"/>
      <c r="C2" s="7"/>
      <c r="D2" s="7"/>
      <c r="E2" s="1"/>
      <c r="F2" s="1"/>
      <c r="G2" s="1"/>
      <c r="H2" s="1"/>
      <c r="I2" s="1"/>
      <c r="J2" s="46" t="s">
        <v>9</v>
      </c>
      <c r="K2" s="47"/>
    </row>
    <row r="3" spans="1:11" x14ac:dyDescent="0.35">
      <c r="A3" s="8"/>
      <c r="B3" s="1"/>
      <c r="C3" s="1"/>
      <c r="D3" s="1"/>
      <c r="E3" s="1"/>
      <c r="F3" s="1"/>
      <c r="G3" s="1"/>
      <c r="H3" s="1"/>
      <c r="I3" s="1"/>
      <c r="J3" s="1"/>
      <c r="K3" s="9"/>
    </row>
    <row r="4" spans="1:11" x14ac:dyDescent="0.35">
      <c r="A4" s="8"/>
      <c r="B4" s="1"/>
      <c r="C4" s="1"/>
      <c r="D4" s="1"/>
      <c r="E4" s="1"/>
      <c r="F4" s="1"/>
      <c r="G4" s="1"/>
      <c r="H4" s="1"/>
      <c r="I4" s="1"/>
      <c r="J4" s="1"/>
      <c r="K4" s="9"/>
    </row>
    <row r="5" spans="1:11" s="13" customFormat="1" x14ac:dyDescent="0.35">
      <c r="A5" s="10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s="13" customFormat="1" x14ac:dyDescent="0.35">
      <c r="A6" s="44" t="s">
        <v>10</v>
      </c>
      <c r="B6" s="11"/>
      <c r="C6" s="11"/>
      <c r="D6" s="11"/>
      <c r="E6" s="11"/>
      <c r="F6" s="11"/>
      <c r="G6" s="45" t="s">
        <v>11</v>
      </c>
      <c r="H6" s="11"/>
      <c r="I6" s="11"/>
      <c r="J6" s="11"/>
      <c r="K6" s="12"/>
    </row>
    <row r="7" spans="1:11" s="18" customFormat="1" ht="46.5" x14ac:dyDescent="0.35">
      <c r="A7" s="14" t="s">
        <v>2</v>
      </c>
      <c r="B7" s="15" t="s">
        <v>14</v>
      </c>
      <c r="C7" s="15" t="s">
        <v>15</v>
      </c>
      <c r="D7" s="15" t="s">
        <v>4</v>
      </c>
      <c r="E7" s="15" t="s">
        <v>5</v>
      </c>
      <c r="F7" s="16"/>
      <c r="G7" s="15" t="s">
        <v>2</v>
      </c>
      <c r="H7" s="15" t="s">
        <v>14</v>
      </c>
      <c r="I7" s="15" t="s">
        <v>15</v>
      </c>
      <c r="J7" s="15" t="s">
        <v>7</v>
      </c>
      <c r="K7" s="17" t="s">
        <v>5</v>
      </c>
    </row>
    <row r="8" spans="1:11" s="13" customFormat="1" x14ac:dyDescent="0.35">
      <c r="A8" s="19" t="s">
        <v>0</v>
      </c>
      <c r="B8" s="20">
        <v>87.926500000000004</v>
      </c>
      <c r="C8" s="21">
        <v>0.99380000000000002</v>
      </c>
      <c r="D8" s="22">
        <f>B8</f>
        <v>87.926500000000004</v>
      </c>
      <c r="E8" s="22">
        <f>D8/B8</f>
        <v>1</v>
      </c>
      <c r="F8" s="11"/>
      <c r="G8" s="23" t="s">
        <v>0</v>
      </c>
      <c r="H8" s="20">
        <v>102.9713</v>
      </c>
      <c r="I8" s="21">
        <v>0.81069999999999998</v>
      </c>
      <c r="J8" s="22">
        <f>H8</f>
        <v>102.9713</v>
      </c>
      <c r="K8" s="24">
        <f>J8/H8</f>
        <v>1</v>
      </c>
    </row>
    <row r="9" spans="1:11" s="13" customFormat="1" x14ac:dyDescent="0.35">
      <c r="A9" s="25" t="s">
        <v>1</v>
      </c>
      <c r="B9" s="20">
        <v>4</v>
      </c>
      <c r="C9" s="26">
        <v>6.1999999999999998E-3</v>
      </c>
      <c r="D9" s="22">
        <f>D10-D8</f>
        <v>0.54854528074058351</v>
      </c>
      <c r="E9" s="22">
        <f>D9/B9</f>
        <v>0.13713632018514588</v>
      </c>
      <c r="F9" s="11"/>
      <c r="G9" s="27" t="s">
        <v>1</v>
      </c>
      <c r="H9" s="20">
        <v>12.5275</v>
      </c>
      <c r="I9" s="26">
        <v>0.1893</v>
      </c>
      <c r="J9" s="22">
        <f>J10-J8</f>
        <v>24.043995423707912</v>
      </c>
      <c r="K9" s="24">
        <f>J9/H9</f>
        <v>1.9192971801004122</v>
      </c>
    </row>
    <row r="10" spans="1:11" s="18" customFormat="1" x14ac:dyDescent="0.35">
      <c r="A10" s="28" t="s">
        <v>3</v>
      </c>
      <c r="B10" s="29"/>
      <c r="C10" s="30">
        <f>SUM(C8:C9)</f>
        <v>1</v>
      </c>
      <c r="D10" s="31">
        <f>D8/C8</f>
        <v>88.475045280740588</v>
      </c>
      <c r="E10" s="31"/>
      <c r="F10" s="16"/>
      <c r="G10" s="32" t="s">
        <v>3</v>
      </c>
      <c r="H10" s="29"/>
      <c r="I10" s="30">
        <f>SUM(I8:I9)</f>
        <v>1</v>
      </c>
      <c r="J10" s="31">
        <f>J8/I8</f>
        <v>127.01529542370791</v>
      </c>
      <c r="K10" s="33"/>
    </row>
    <row r="11" spans="1:11" s="18" customFormat="1" x14ac:dyDescent="0.35">
      <c r="A11" s="34"/>
      <c r="B11" s="35"/>
      <c r="C11" s="36"/>
      <c r="D11" s="37"/>
      <c r="E11" s="37"/>
      <c r="F11" s="16"/>
      <c r="G11" s="38"/>
      <c r="H11" s="35"/>
      <c r="I11" s="36"/>
      <c r="J11" s="37"/>
      <c r="K11" s="39"/>
    </row>
    <row r="12" spans="1:11" s="18" customFormat="1" x14ac:dyDescent="0.35">
      <c r="A12" s="34"/>
      <c r="B12" s="35"/>
      <c r="C12" s="36"/>
      <c r="D12" s="37"/>
      <c r="E12" s="37"/>
      <c r="F12" s="16"/>
      <c r="G12" s="38"/>
      <c r="H12" s="35"/>
      <c r="I12" s="36"/>
      <c r="J12" s="37"/>
      <c r="K12" s="39"/>
    </row>
    <row r="13" spans="1:11" s="13" customFormat="1" x14ac:dyDescent="0.35">
      <c r="A13" s="44" t="s">
        <v>12</v>
      </c>
      <c r="B13" s="11"/>
      <c r="C13" s="11"/>
      <c r="D13" s="11"/>
      <c r="E13" s="11"/>
      <c r="F13" s="11"/>
      <c r="G13" s="45" t="s">
        <v>13</v>
      </c>
      <c r="H13" s="11"/>
      <c r="I13" s="11"/>
      <c r="J13" s="11"/>
      <c r="K13" s="12"/>
    </row>
    <row r="14" spans="1:11" s="13" customFormat="1" ht="46.5" x14ac:dyDescent="0.35">
      <c r="A14" s="14" t="s">
        <v>2</v>
      </c>
      <c r="B14" s="15" t="s">
        <v>14</v>
      </c>
      <c r="C14" s="15" t="s">
        <v>15</v>
      </c>
      <c r="D14" s="15" t="s">
        <v>6</v>
      </c>
      <c r="E14" s="15" t="s">
        <v>5</v>
      </c>
      <c r="F14" s="11"/>
      <c r="G14" s="15" t="s">
        <v>2</v>
      </c>
      <c r="H14" s="15" t="s">
        <v>14</v>
      </c>
      <c r="I14" s="15" t="s">
        <v>15</v>
      </c>
      <c r="J14" s="15" t="s">
        <v>8</v>
      </c>
      <c r="K14" s="17" t="s">
        <v>5</v>
      </c>
    </row>
    <row r="15" spans="1:11" s="13" customFormat="1" x14ac:dyDescent="0.35">
      <c r="A15" s="19" t="s">
        <v>0</v>
      </c>
      <c r="B15" s="20">
        <v>87.926599999999993</v>
      </c>
      <c r="C15" s="21">
        <f>[1]referanseper_hyse!C5</f>
        <v>0.9778</v>
      </c>
      <c r="D15" s="22">
        <f>B15</f>
        <v>87.926599999999993</v>
      </c>
      <c r="E15" s="22">
        <f>D15/B15</f>
        <v>1</v>
      </c>
      <c r="F15" s="11"/>
      <c r="G15" s="23" t="s">
        <v>0</v>
      </c>
      <c r="H15" s="20">
        <v>40.4</v>
      </c>
      <c r="I15" s="21">
        <v>0.79349999999999998</v>
      </c>
      <c r="J15" s="22">
        <f>H15</f>
        <v>40.4</v>
      </c>
      <c r="K15" s="24">
        <f>J15/H15</f>
        <v>1</v>
      </c>
    </row>
    <row r="16" spans="1:11" s="13" customFormat="1" x14ac:dyDescent="0.35">
      <c r="A16" s="25" t="s">
        <v>1</v>
      </c>
      <c r="B16" s="20">
        <v>4</v>
      </c>
      <c r="C16" s="26">
        <f>[1]referanseper_hyse!D5</f>
        <v>2.2200000000000001E-2</v>
      </c>
      <c r="D16" s="22">
        <f>D17-D15</f>
        <v>1.9962881161791728</v>
      </c>
      <c r="E16" s="22">
        <f>D16/B16</f>
        <v>0.4990720290447932</v>
      </c>
      <c r="F16" s="11"/>
      <c r="G16" s="27" t="s">
        <v>1</v>
      </c>
      <c r="H16" s="20">
        <v>13.733499999999999</v>
      </c>
      <c r="I16" s="26">
        <v>0.20649999999999999</v>
      </c>
      <c r="J16" s="22">
        <f>J17-J15</f>
        <v>10.513673597983619</v>
      </c>
      <c r="K16" s="24">
        <f>J16/H16</f>
        <v>0.76554946648586442</v>
      </c>
    </row>
    <row r="17" spans="1:11" s="13" customFormat="1" x14ac:dyDescent="0.35">
      <c r="A17" s="28" t="s">
        <v>3</v>
      </c>
      <c r="B17" s="29"/>
      <c r="C17" s="30">
        <f>SUM(C15:C16)</f>
        <v>1</v>
      </c>
      <c r="D17" s="31">
        <f>D15/C15</f>
        <v>89.922888116179166</v>
      </c>
      <c r="E17" s="31"/>
      <c r="F17" s="11"/>
      <c r="G17" s="32" t="s">
        <v>3</v>
      </c>
      <c r="H17" s="29"/>
      <c r="I17" s="30">
        <f>SUM(I15:I16)</f>
        <v>1</v>
      </c>
      <c r="J17" s="31">
        <f>J15/I15</f>
        <v>50.913673597983617</v>
      </c>
      <c r="K17" s="33"/>
    </row>
    <row r="18" spans="1:11" s="13" customFormat="1" x14ac:dyDescent="0.3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s="50" customFormat="1" ht="14.5" x14ac:dyDescent="0.35">
      <c r="A19" s="40" t="s">
        <v>18</v>
      </c>
      <c r="B19" s="48"/>
      <c r="C19" s="48"/>
      <c r="D19" s="48"/>
      <c r="E19" s="48"/>
      <c r="F19" s="48"/>
      <c r="G19" s="48"/>
      <c r="H19" s="48"/>
      <c r="I19" s="48"/>
      <c r="J19" s="48"/>
      <c r="K19" s="49"/>
    </row>
    <row r="20" spans="1:11" s="50" customFormat="1" ht="14.5" x14ac:dyDescent="0.35">
      <c r="A20" s="40" t="s">
        <v>17</v>
      </c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s="13" customFormat="1" ht="16" thickBot="1" x14ac:dyDescent="0.4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3"/>
    </row>
  </sheetData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nye_ kvotefaktorer_trålgruppen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Synnøve Liabø</dc:creator>
  <cp:lastModifiedBy>Kristin Skurtveit</cp:lastModifiedBy>
  <cp:lastPrinted>2021-05-06T09:13:00Z</cp:lastPrinted>
  <dcterms:created xsi:type="dcterms:W3CDTF">2021-04-07T19:37:54Z</dcterms:created>
  <dcterms:modified xsi:type="dcterms:W3CDTF">2021-09-13T10:38:07Z</dcterms:modified>
</cp:coreProperties>
</file>